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
    </mc:Choice>
  </mc:AlternateContent>
  <xr:revisionPtr revIDLastSave="865" documentId="8_{A4BB0081-14FF-4A2B-9F1E-35344D0174EC}" xr6:coauthVersionLast="47" xr6:coauthVersionMax="47" xr10:uidLastSave="{80E4BC28-865E-4F7D-9CC6-D71281B5C1AD}"/>
  <bookViews>
    <workbookView xWindow="-118" yWindow="0" windowWidth="15062" windowHeight="7611" xr2:uid="{00000000-000D-0000-FFFF-FFFF00000000}"/>
  </bookViews>
  <sheets>
    <sheet name="2023" sheetId="3" r:id="rId1"/>
    <sheet name="SQL" sheetId="2" state="hidden" r:id="rId2"/>
    <sheet name="Dashboard" sheetId="4" r:id="rId3"/>
    <sheet name="Clasificación en solicitudes" sheetId="5" r:id="rId4"/>
    <sheet name="Subpartidas objeto del gasto"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6" l="1"/>
  <c r="H38" i="6"/>
  <c r="G38" i="6"/>
  <c r="I37" i="6"/>
  <c r="H37" i="6"/>
  <c r="G37" i="6"/>
  <c r="I36" i="6"/>
  <c r="H36" i="6"/>
  <c r="G36" i="6"/>
  <c r="I35" i="6"/>
  <c r="H35" i="6"/>
  <c r="G35" i="6"/>
  <c r="I34" i="6"/>
  <c r="H34" i="6"/>
  <c r="G34" i="6"/>
  <c r="I33" i="6"/>
  <c r="H33" i="6"/>
  <c r="G33" i="6"/>
  <c r="I32" i="6"/>
  <c r="H32" i="6"/>
  <c r="G32" i="6"/>
  <c r="I31" i="6"/>
  <c r="H31" i="6"/>
  <c r="G31" i="6"/>
  <c r="I30" i="6"/>
  <c r="H30" i="6"/>
  <c r="G30" i="6"/>
  <c r="I29" i="6"/>
  <c r="H29" i="6"/>
  <c r="G29" i="6"/>
  <c r="H23" i="6"/>
  <c r="G23" i="6"/>
  <c r="H22" i="6"/>
  <c r="G22" i="6" a="1"/>
  <c r="G22" i="6" s="1"/>
  <c r="H21" i="6" s="1"/>
  <c r="G21" i="6" a="1"/>
  <c r="G21" i="6" s="1"/>
  <c r="G20" i="6" a="1"/>
  <c r="G20" i="6" s="1"/>
  <c r="G14" i="6"/>
  <c r="G12" i="6"/>
  <c r="G11" i="6"/>
  <c r="G9" i="6"/>
  <c r="G7" i="6"/>
  <c r="D45" i="6"/>
  <c r="C45" i="6"/>
  <c r="D44" i="6"/>
  <c r="C44" i="6"/>
  <c r="D43" i="6" s="1"/>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I13" i="5"/>
  <c r="I12" i="5"/>
  <c r="I10" i="5"/>
  <c r="I9" i="5"/>
  <c r="I7" i="5"/>
  <c r="F31" i="5"/>
  <c r="E31" i="5"/>
  <c r="D31" i="5"/>
  <c r="C31" i="5"/>
  <c r="F30" i="5"/>
  <c r="E30" i="5"/>
  <c r="D30" i="5"/>
  <c r="C30" i="5"/>
  <c r="F29" i="5"/>
  <c r="E29" i="5"/>
  <c r="D29" i="5"/>
  <c r="C29" i="5"/>
  <c r="F28" i="5"/>
  <c r="E28" i="5"/>
  <c r="D28" i="5"/>
  <c r="C28" i="5"/>
  <c r="F27" i="5"/>
  <c r="E27" i="5"/>
  <c r="D27" i="5"/>
  <c r="C27" i="5"/>
  <c r="D21" i="5"/>
  <c r="C21" i="5"/>
  <c r="D20" i="5"/>
  <c r="C20" i="5"/>
  <c r="D19" i="5" s="1"/>
  <c r="C19" i="5"/>
  <c r="C18" i="5"/>
  <c r="D12" i="5"/>
  <c r="C12" i="5"/>
  <c r="D11" i="5"/>
  <c r="C11" i="5"/>
  <c r="D10" i="5" s="1"/>
  <c r="C10" i="5"/>
  <c r="C9" i="5"/>
  <c r="C8" i="5"/>
  <c r="L16" i="4"/>
  <c r="K16" i="4"/>
  <c r="L15" i="4"/>
  <c r="K15" i="4"/>
  <c r="L14" i="4"/>
  <c r="K14" i="4"/>
  <c r="L13" i="4"/>
  <c r="K13" i="4"/>
  <c r="L12" i="4"/>
  <c r="K12" i="4"/>
  <c r="L11" i="4"/>
  <c r="K11" i="4"/>
  <c r="L10" i="4"/>
  <c r="K10" i="4"/>
  <c r="L9" i="4"/>
  <c r="K9" i="4"/>
  <c r="L8" i="4"/>
  <c r="K8" i="4"/>
  <c r="L7" i="4"/>
  <c r="K7" i="4"/>
  <c r="G9" i="4"/>
  <c r="C28" i="4"/>
  <c r="C52" i="4"/>
  <c r="C6" i="4"/>
  <c r="G11" i="4" s="1"/>
  <c r="C51" i="4"/>
  <c r="C50" i="4"/>
  <c r="C27" i="4"/>
  <c r="C14" i="4"/>
  <c r="C49" i="4"/>
  <c r="C19" i="4"/>
  <c r="C48" i="4"/>
  <c r="C8" i="4"/>
  <c r="C10" i="4"/>
  <c r="C12" i="4"/>
  <c r="C26" i="4"/>
  <c r="C47" i="4"/>
  <c r="C16" i="4"/>
  <c r="C46" i="4"/>
  <c r="C45" i="4"/>
  <c r="C25" i="4"/>
  <c r="C18" i="4"/>
  <c r="C44" i="4"/>
  <c r="C15" i="4"/>
  <c r="C43" i="4"/>
  <c r="C42" i="4"/>
  <c r="C41" i="4"/>
  <c r="C40" i="4"/>
  <c r="C17" i="4"/>
  <c r="C11" i="4"/>
  <c r="C39" i="4"/>
  <c r="C38" i="4"/>
  <c r="C37" i="4"/>
  <c r="C36" i="4"/>
  <c r="C24" i="4"/>
  <c r="C35" i="4"/>
  <c r="C34" i="4"/>
  <c r="C33" i="4"/>
  <c r="C21" i="4"/>
  <c r="C7" i="4"/>
  <c r="C23" i="4"/>
  <c r="C20" i="4"/>
  <c r="C22" i="4"/>
  <c r="C32" i="4"/>
  <c r="C31" i="4"/>
  <c r="C30" i="4"/>
  <c r="C29" i="4"/>
  <c r="C13" i="4"/>
  <c r="C9" i="4"/>
  <c r="H20" i="6" l="1"/>
  <c r="D42" i="6"/>
  <c r="D41" i="6"/>
  <c r="D40" i="6"/>
  <c r="D39" i="6"/>
  <c r="D38" i="6"/>
  <c r="D37" i="6"/>
  <c r="D36" i="6"/>
  <c r="D35" i="6"/>
  <c r="D34" i="6"/>
  <c r="D33" i="6"/>
  <c r="D31" i="6"/>
  <c r="D32" i="6"/>
  <c r="D30" i="6"/>
  <c r="D29" i="6"/>
  <c r="D28" i="6"/>
  <c r="D27" i="6"/>
  <c r="D26" i="6"/>
  <c r="D25" i="6"/>
  <c r="D24" i="6"/>
  <c r="D23" i="6"/>
  <c r="D22" i="6"/>
  <c r="D21" i="6"/>
  <c r="D20" i="6"/>
  <c r="D19" i="6"/>
  <c r="D18" i="6"/>
  <c r="D17" i="6"/>
  <c r="D16" i="6"/>
  <c r="D15" i="6"/>
  <c r="D14" i="6"/>
  <c r="D13" i="6"/>
  <c r="D12" i="6"/>
  <c r="D11" i="6"/>
  <c r="D10" i="6"/>
  <c r="D9" i="6"/>
  <c r="D8" i="6"/>
  <c r="D18" i="5"/>
  <c r="D9" i="5"/>
  <c r="D8" i="5"/>
  <c r="D52" i="4"/>
  <c r="D28" i="4"/>
  <c r="C53" i="4"/>
  <c r="G7" i="4"/>
  <c r="D6" i="4"/>
  <c r="D51" i="4"/>
  <c r="D50" i="4"/>
  <c r="D27" i="4"/>
  <c r="D14" i="4"/>
  <c r="D49" i="4"/>
  <c r="D19" i="4"/>
  <c r="D48" i="4"/>
  <c r="D8" i="4"/>
  <c r="D10" i="4"/>
  <c r="D12" i="4"/>
  <c r="D26" i="4"/>
  <c r="D47" i="4"/>
  <c r="D16" i="4"/>
  <c r="D46" i="4"/>
  <c r="D45" i="4"/>
  <c r="D25" i="4"/>
  <c r="D18" i="4"/>
  <c r="D44" i="4"/>
  <c r="D15" i="4"/>
  <c r="D43" i="4"/>
  <c r="D42" i="4"/>
  <c r="D41" i="4"/>
  <c r="D40" i="4"/>
  <c r="D17" i="4"/>
  <c r="D11" i="4"/>
  <c r="D39" i="4"/>
  <c r="D38" i="4"/>
  <c r="D37" i="4"/>
  <c r="D36" i="4"/>
  <c r="D24" i="4"/>
  <c r="D35" i="4"/>
  <c r="D34" i="4"/>
  <c r="D33" i="4"/>
  <c r="D21" i="4"/>
  <c r="D7" i="4"/>
  <c r="D23" i="4"/>
  <c r="D20" i="4"/>
  <c r="D22" i="4"/>
  <c r="D32" i="4"/>
  <c r="D31" i="4"/>
  <c r="D30" i="4"/>
  <c r="D29" i="4"/>
  <c r="D13" i="4"/>
  <c r="D9" i="4"/>
  <c r="D53"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<sst xmlns="http://schemas.openxmlformats.org/spreadsheetml/2006/main" count="9369" uniqueCount="2667">
  <si>
    <t>NRO_SOL_CONTRATACION</t>
  </si>
  <si>
    <t>NUMERO_PROCEDIMIENTO</t>
  </si>
  <si>
    <t>ESTADO_SOL_CONT</t>
  </si>
  <si>
    <t>DESCRIPCION</t>
  </si>
  <si>
    <t>TIPO_PROCEDIMIENTO</t>
  </si>
  <si>
    <t>MODALIDAD</t>
  </si>
  <si>
    <t>CLASIFICACION_OBJETO</t>
  </si>
  <si>
    <t>MONTO_PRESUPUESTADO</t>
  </si>
  <si>
    <t>NRO_SOLICITUD_INSTITUCIONAL</t>
  </si>
  <si>
    <t>JUSTIFICACION_CONTRATACION</t>
  </si>
  <si>
    <t>DISP_RECURSO_HUMANO</t>
  </si>
  <si>
    <t>FINALIDAD_PUBLICA</t>
  </si>
  <si>
    <t>JUSTIFICACION_ESCOGENCIA</t>
  </si>
  <si>
    <t>PROCED_CONTROL_CALIDAD</t>
  </si>
  <si>
    <t>TERCEROS_INTERESADOS</t>
  </si>
  <si>
    <t>RIESGOS_IDENTIFICADOS</t>
  </si>
  <si>
    <t>OBSERVACIONES</t>
  </si>
  <si>
    <t>FECHA_ELABORACION_SOLICITUD</t>
  </si>
  <si>
    <t>FECHA_SOLICITUD</t>
  </si>
  <si>
    <t>FECHA_ENVIO_DISTRIBUCION</t>
  </si>
  <si>
    <t>SOLICITANTE</t>
  </si>
  <si>
    <t>ELABORADOR</t>
  </si>
  <si>
    <t>ADM_CONTRATO</t>
  </si>
  <si>
    <t>ELABORA_CARTEL_SOLICITUD</t>
  </si>
  <si>
    <t>FECHA_ENVIO_ELABORACION</t>
  </si>
  <si>
    <t>LINEA</t>
  </si>
  <si>
    <t>CODIGO_CLASIFICACION</t>
  </si>
  <si>
    <t>CODIGO_IDENTIFICACION</t>
  </si>
  <si>
    <t>RESERVA_PRESUPUESTARIA</t>
  </si>
  <si>
    <t>CENTRO_COSTOS</t>
  </si>
  <si>
    <t>SUBPARTIDA_OBJ_GASTO</t>
  </si>
  <si>
    <t>CANTIDAD</t>
  </si>
  <si>
    <t>TOTAL</t>
  </si>
  <si>
    <t>Completado</t>
  </si>
  <si>
    <t>Servicios</t>
  </si>
  <si>
    <t>SERVICIOS</t>
  </si>
  <si>
    <t>Alicia Boza Ruiz</t>
  </si>
  <si>
    <t>81112306</t>
  </si>
  <si>
    <t>1.08.08</t>
  </si>
  <si>
    <t>KARLA VANESSA MURILLO MONGE</t>
  </si>
  <si>
    <t>1102000000</t>
  </si>
  <si>
    <t>1.04.06</t>
  </si>
  <si>
    <t>BIENES/SERVICIOS</t>
  </si>
  <si>
    <t>DIANA VARGAS GARITA</t>
  </si>
  <si>
    <t>BERNARDO RAMIREZ CAMPOS</t>
  </si>
  <si>
    <t>Cantidad definida</t>
  </si>
  <si>
    <t>CRC 800000</t>
  </si>
  <si>
    <t>1212000000</t>
  </si>
  <si>
    <t>1.08.01</t>
  </si>
  <si>
    <t>LAURA MARIA CISNEROS RUIZ</t>
  </si>
  <si>
    <t>CRC 44000000</t>
  </si>
  <si>
    <t>Orlando Herrera Jimenez</t>
  </si>
  <si>
    <t>Teodoro Hodgson Bustamante</t>
  </si>
  <si>
    <t>5.02.07</t>
  </si>
  <si>
    <t>SONIA ISABEL SANCHEZ VARGAS</t>
  </si>
  <si>
    <t>81112399</t>
  </si>
  <si>
    <t>BIENES</t>
  </si>
  <si>
    <t>JOHANNA VANESSA SOLANO PIEDRA</t>
  </si>
  <si>
    <t>Daniel Rojas Delgado</t>
  </si>
  <si>
    <t>Karla Pérez Fonseca</t>
  </si>
  <si>
    <t>81151604</t>
  </si>
  <si>
    <t>92040535</t>
  </si>
  <si>
    <t>1.04.03</t>
  </si>
  <si>
    <t>43231512</t>
  </si>
  <si>
    <t>5.99.03</t>
  </si>
  <si>
    <t>Según demanda</t>
  </si>
  <si>
    <t>81151698</t>
  </si>
  <si>
    <t>92188390</t>
  </si>
  <si>
    <t>1.04.04</t>
  </si>
  <si>
    <t>Ramón Alvarado Gutiérrez</t>
  </si>
  <si>
    <t>2.99.03</t>
  </si>
  <si>
    <t>Se cuenta con personal del Área de Proveeduría y del Almacén de Suministros para el proceso de contratación administrativa y de recibo de la mercancía en el Almacén de Suministros.</t>
  </si>
  <si>
    <t>STEPHANIE MENESES CAMBRONERO</t>
  </si>
  <si>
    <t>INGRID HERRERA ESPINOZA</t>
  </si>
  <si>
    <t>78101801</t>
  </si>
  <si>
    <t>92106031</t>
  </si>
  <si>
    <t>1.03.04</t>
  </si>
  <si>
    <t>2.99.01</t>
  </si>
  <si>
    <t>44103103</t>
  </si>
  <si>
    <t>2.01.04</t>
  </si>
  <si>
    <t>JEFRY MANRIQUE MORA VARGAS</t>
  </si>
  <si>
    <t>Anulado</t>
  </si>
  <si>
    <t>5.01.05</t>
  </si>
  <si>
    <t>43211902</t>
  </si>
  <si>
    <t>MARIANELA NAVARRO ROMERO</t>
  </si>
  <si>
    <t>Roxana Patricia Villalobos Trigueros</t>
  </si>
  <si>
    <t>1.03.07</t>
  </si>
  <si>
    <t>82101802</t>
  </si>
  <si>
    <t>92289109</t>
  </si>
  <si>
    <t>1.03.01</t>
  </si>
  <si>
    <t>CRC 1</t>
  </si>
  <si>
    <t>81112502</t>
  </si>
  <si>
    <t>86101808</t>
  </si>
  <si>
    <t>1.07.01</t>
  </si>
  <si>
    <t>2.99.04</t>
  </si>
  <si>
    <t>KARINA SANABRIA RAMIREZ</t>
  </si>
  <si>
    <t>1110000000</t>
  </si>
  <si>
    <t>COMPRA DE PRUEBAS PSICOMÉTRICAS Y SUS RESPECTIVOS SISTEMAS DE CALIFICACIÓN</t>
  </si>
  <si>
    <t>Maritza Salazar Rodríguez</t>
  </si>
  <si>
    <t>14111533</t>
  </si>
  <si>
    <t>92126405</t>
  </si>
  <si>
    <t>92148412</t>
  </si>
  <si>
    <t>92164217</t>
  </si>
  <si>
    <t>92126403</t>
  </si>
  <si>
    <t>92205245</t>
  </si>
  <si>
    <t>92096408</t>
  </si>
  <si>
    <t>92038388</t>
  </si>
  <si>
    <t>92256211</t>
  </si>
  <si>
    <t>ANA VIRGINIA GARCIA GALLO</t>
  </si>
  <si>
    <t>92038894</t>
  </si>
  <si>
    <t>Compra de repelentes para insectos y protectores solares.</t>
  </si>
  <si>
    <t>53131648</t>
  </si>
  <si>
    <t>92040108</t>
  </si>
  <si>
    <t>111000000</t>
  </si>
  <si>
    <t>2.01.99</t>
  </si>
  <si>
    <t>53131609</t>
  </si>
  <si>
    <t>92006690</t>
  </si>
  <si>
    <t>92012646</t>
  </si>
  <si>
    <t>CRC 1600000</t>
  </si>
  <si>
    <t>CRC 1000000</t>
  </si>
  <si>
    <t>ENNIA PATRICIA ALVAREZ RIZZATTI</t>
  </si>
  <si>
    <t>Carlos Andrés Zúñiga Quirós</t>
  </si>
  <si>
    <t>72101507</t>
  </si>
  <si>
    <t>11021203</t>
  </si>
  <si>
    <t>1207000000</t>
  </si>
  <si>
    <t>1.04.99</t>
  </si>
  <si>
    <t>LUIS PAULINO ZELEDON CASTRO</t>
  </si>
  <si>
    <t>MARIA LORENA CALVO CASTRO</t>
  </si>
  <si>
    <t>78181507</t>
  </si>
  <si>
    <t>92056230</t>
  </si>
  <si>
    <t>1.08.05</t>
  </si>
  <si>
    <t>OBRA PÚBLICA</t>
  </si>
  <si>
    <t>CRC 2400000</t>
  </si>
  <si>
    <t>70111703</t>
  </si>
  <si>
    <t>90032530</t>
  </si>
  <si>
    <t>40101701</t>
  </si>
  <si>
    <t>90038402</t>
  </si>
  <si>
    <t>5.01.04</t>
  </si>
  <si>
    <t>1203000000</t>
  </si>
  <si>
    <t>92102087</t>
  </si>
  <si>
    <t>Ricardo Mata Calderón</t>
  </si>
  <si>
    <t>RICARDO MATA CALDERON</t>
  </si>
  <si>
    <t>Maydolly Barrantes Rojas</t>
  </si>
  <si>
    <t>72101511</t>
  </si>
  <si>
    <t>1209000000</t>
  </si>
  <si>
    <t>80131502</t>
  </si>
  <si>
    <t>92036393</t>
  </si>
  <si>
    <t>1.01.01</t>
  </si>
  <si>
    <t>52161505</t>
  </si>
  <si>
    <t>5.01.03</t>
  </si>
  <si>
    <t>5.01.99</t>
  </si>
  <si>
    <t>CRC 850000</t>
  </si>
  <si>
    <t>56101706</t>
  </si>
  <si>
    <t>CRC 1500000</t>
  </si>
  <si>
    <t>CRC 25000000</t>
  </si>
  <si>
    <t>ALEXANDRA CHACON CHACON</t>
  </si>
  <si>
    <t>1204000000</t>
  </si>
  <si>
    <t>XENIA VANESSA WEATTE RUIZ</t>
  </si>
  <si>
    <t>KENIA MAYLU MARCHENA RIVERA</t>
  </si>
  <si>
    <t>En elaboración</t>
  </si>
  <si>
    <t>1.03.02</t>
  </si>
  <si>
    <t>Meyling Wong Segura</t>
  </si>
  <si>
    <t>72102103</t>
  </si>
  <si>
    <t>90032626</t>
  </si>
  <si>
    <t>1205000000</t>
  </si>
  <si>
    <t>CRC 4500000</t>
  </si>
  <si>
    <t>VER TERMINOS DE REFERENCIA</t>
  </si>
  <si>
    <t>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t>
  </si>
  <si>
    <t>MEILYNG WONG SEGURA</t>
  </si>
  <si>
    <t>REPARACION DEL VEHICULO 261-282</t>
  </si>
  <si>
    <t>MARIA CRUICKHANK CAMPBELL</t>
  </si>
  <si>
    <t>1208000000</t>
  </si>
  <si>
    <t>REPARACION DEL VEHICULO 261-304</t>
  </si>
  <si>
    <t>Johan Gumbs Kennedy</t>
  </si>
  <si>
    <t>Evelyn Vidaurre Ali</t>
  </si>
  <si>
    <t>92311694</t>
  </si>
  <si>
    <t>Daniela Zúñiga Gayle</t>
  </si>
  <si>
    <t>1.08.07</t>
  </si>
  <si>
    <t>Rigoberto Abarca Diaz</t>
  </si>
  <si>
    <t>MERCEDITAS BLANCO CALVO</t>
  </si>
  <si>
    <t>12100100</t>
  </si>
  <si>
    <t>Contar con un vehículo (activo Institucional) que se encuentre en óptimas condiciones y no exponer a los funcionarios de la institución a accidentes de tránsito y que se puedan cumplir con los objetivos institucionales.</t>
  </si>
  <si>
    <t>12100200</t>
  </si>
  <si>
    <t>12100300</t>
  </si>
  <si>
    <t>María Josette Rodríguez Villegas</t>
  </si>
  <si>
    <t>Edwin Francisco Salas Murillo</t>
  </si>
  <si>
    <t>12100500</t>
  </si>
  <si>
    <t>Freddys Yajaira Durán Mora</t>
  </si>
  <si>
    <t>1201000000</t>
  </si>
  <si>
    <t>MAURICIO ANTONIO CASTILLO RODRIGUEZ</t>
  </si>
  <si>
    <t>No Aprobado</t>
  </si>
  <si>
    <t>CRC 1200000</t>
  </si>
  <si>
    <t>72154021</t>
  </si>
  <si>
    <t>92022337</t>
  </si>
  <si>
    <t>NELSON MORA CESPEDES</t>
  </si>
  <si>
    <t>JOSE PABLO ARCE BARRANTES</t>
  </si>
  <si>
    <t>11021100</t>
  </si>
  <si>
    <t>Luis Adolfo González Alguera</t>
  </si>
  <si>
    <t>EDDY GERARDO GONZALEZ RODRIGUEZ</t>
  </si>
  <si>
    <t>43211501</t>
  </si>
  <si>
    <t>43222501</t>
  </si>
  <si>
    <t>43222612</t>
  </si>
  <si>
    <t>CRC 2000000</t>
  </si>
  <si>
    <t>Los equipos y materiales para desarrollar el servicio serán adsorbidos por el oferente, en otras palabras, el costo por material y recurso humano corre por cuenta del oferente.</t>
  </si>
  <si>
    <t>El funcionario responsable de la Contratación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</si>
  <si>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EDDY GONZALEZ RODRIGUEZ</t>
  </si>
  <si>
    <t>81112299</t>
  </si>
  <si>
    <t>Jessica Argüello Medina</t>
  </si>
  <si>
    <t>43191609</t>
  </si>
  <si>
    <t>GUILLERMO VASQUEZ HERNANDEZ</t>
  </si>
  <si>
    <t>81112501</t>
  </si>
  <si>
    <t>El funcionario responsable de la contratación verificará que el ingreso del bien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</si>
  <si>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92217920</t>
  </si>
  <si>
    <t>SERVICIO DE MANTENIMIENTO DE SOLUCIONES Y MANTENIMIENTO CORRECTIVO (SMARTRECORDS Y RK-CMS)</t>
  </si>
  <si>
    <t>Para llevar a cabo la verificación de ingreso del bien, se designará un funcionario por parte de Tecnologías de Información que lleve a cabo dicha verificación. Para tales efectos se designará a Jessica Argüello Medina a tarea descrita.</t>
  </si>
  <si>
    <t>92167102</t>
  </si>
  <si>
    <t>El funcionario responsable de la contratación asignara a un funcionario de Tecnologías de Información, quien se encargará de verificar la realización del servicio que se especifica en el apartado Descripción del Servicio Requerido, previo a la autorización de los pagos de las facturas, asegurando que cumpla con las condiciones de calidad ofertadas y adjudicadas en el procedimiento de contratación.</t>
  </si>
  <si>
    <t>Para llevar a cabo la verificación del servicio recibido, el funcionario responsable de la Contratación designará a un funcionario por parte de Tecnologías de Información para que lleve a cabo la verificación de la ejecución del objeto a contratar.</t>
  </si>
  <si>
    <t>43191511</t>
  </si>
  <si>
    <t>El propósito general que busca esta contratación es solventar las necesidades institucionales que existen en torno a los equipos DELL EMC ubicados en el cuarto de Servidores, los cuales son de carácter estratégico y contienen diversas plataformas y servicios institucionales, que proveen accesos a funcionarios e instituciones tanto internas como externas. Por consiguiente, su finalidad publica es solventar una necesidad general, de índole institucional y establecer una medida de soporte correctivo y preventivo para solventar los riesgos existentes en torno a la infraestructura DELL EMC.</t>
  </si>
  <si>
    <t>81112206</t>
  </si>
  <si>
    <t>92243824</t>
  </si>
  <si>
    <t>Aprobación solicitada</t>
  </si>
  <si>
    <t>ADQUISICION DE LICENCIAMIENTO DE VPN PARA EL SERVIDOR HA</t>
  </si>
  <si>
    <t>COMPRA DE VEHICULOS PARA EL INSTITUTO MIXTO DE AYUDA SOCIAL</t>
  </si>
  <si>
    <t>NELSON JACOB UBA FERNANDEZ</t>
  </si>
  <si>
    <t>PEDRO ALONSO LLUBERE CHACON</t>
  </si>
  <si>
    <t>110200000</t>
  </si>
  <si>
    <t>5.01.02</t>
  </si>
  <si>
    <t>25101507</t>
  </si>
  <si>
    <t>121200000</t>
  </si>
  <si>
    <t>1106000000</t>
  </si>
  <si>
    <t>MARCIA EUGENIA PIEDRA SERRANO</t>
  </si>
  <si>
    <t>1401000000</t>
  </si>
  <si>
    <t>NATALIA GABRIELA ROJAS CANALES</t>
  </si>
  <si>
    <t>92033023</t>
  </si>
  <si>
    <t>81111503</t>
  </si>
  <si>
    <t>90008784</t>
  </si>
  <si>
    <t>Es de vital importancia para SINIRUBE, solventar todos los requerimientos actuales de comunicación tanto interna como externa y que permita una integración con los equipos de trabajo en caso de requerirse en modalidad teletrabajo, para el cumplimiento de lo que establece la Ley 9137, así como lo planificado en PEI y PETI 2020-2024, de modo que se logre brindar atención oportuna a las necesidades actuales de información que presentan las instituciones y usuarios que consultan información relevante para toma de decisiones y aquellas necesidades que surjan producto del entorno cambiante en el cual nos desarrollamos._x000D_
Cabe mencionar que el SINIRUBE está renovando sus herramientas para tener una respuesta más oportuna ante requerimientos solicitados por las instituciones y usuarios que requieren nuestros servicios de información, como herramientas de comunicación, que agreguen valor a los servicios ya prestados y a su infraestructura tecnológica.</t>
  </si>
  <si>
    <t>81161708</t>
  </si>
  <si>
    <t>43191516</t>
  </si>
  <si>
    <t>92033999</t>
  </si>
  <si>
    <t>46191601</t>
  </si>
  <si>
    <t>90012663</t>
  </si>
  <si>
    <t>76111501</t>
  </si>
  <si>
    <t>92004904</t>
  </si>
  <si>
    <t>CRC 700000</t>
  </si>
  <si>
    <t>Marcial Ignacio Hernández Villalobos</t>
  </si>
  <si>
    <t>LICITACIÓN MENOR</t>
  </si>
  <si>
    <t>CRC 60270000</t>
  </si>
  <si>
    <t>En razón de la obligatoriedad de Sinirube para asegurar que las plataformas tecnológicas estén disponibles 7x24x365, para dar un servicio continuo, los principales beneficiarios son las instituciones y por ende la ciudadanía que requiere acceder a un beneficio por parte del Estado.</t>
  </si>
  <si>
    <t>81112004</t>
  </si>
  <si>
    <t>92083984</t>
  </si>
  <si>
    <t>1.04.05</t>
  </si>
  <si>
    <t>92322627</t>
  </si>
  <si>
    <t>92322629</t>
  </si>
  <si>
    <t>92322628</t>
  </si>
  <si>
    <t>Rosibel Robles Delgado</t>
  </si>
  <si>
    <t>1102</t>
  </si>
  <si>
    <t>Agnes Pabeth Cruz Pérez</t>
  </si>
  <si>
    <t>2.99.99</t>
  </si>
  <si>
    <t>Melchor Marcos Hurtado</t>
  </si>
  <si>
    <t>81101599</t>
  </si>
  <si>
    <t>1301000000</t>
  </si>
  <si>
    <t>CRC 9000000</t>
  </si>
  <si>
    <t>92328991</t>
  </si>
  <si>
    <t>1304000000</t>
  </si>
  <si>
    <t>Claudio José Chinchilla Castro</t>
  </si>
  <si>
    <t>56121902</t>
  </si>
  <si>
    <t>56112002</t>
  </si>
  <si>
    <t>92353378</t>
  </si>
  <si>
    <t>72153612</t>
  </si>
  <si>
    <t>92161209</t>
  </si>
  <si>
    <t>Alicia Almendarez Zambrano</t>
  </si>
  <si>
    <t>81112307</t>
  </si>
  <si>
    <t>92020646</t>
  </si>
  <si>
    <t>0062023000500001</t>
  </si>
  <si>
    <t>2023LD-000012-0005300001</t>
  </si>
  <si>
    <t>Mantenimiento preventivo para aires acondicionados instalados en el Edificio Central y Anexos del IMAS</t>
  </si>
  <si>
    <t>LICITACIÓN REDUCIDA</t>
  </si>
  <si>
    <t>CRC 4178368,23</t>
  </si>
  <si>
    <t>10014770</t>
  </si>
  <si>
    <t>Es procedente contratar los servicios de mantenimiento preventivo para aires acondicionados debido a que en el Edificio Central y Anexos se encuentran instalados una importante cantidad de equipos cuyo buen funcionamiento se desea garantizar tanto mediante el adecuado mantenimiento preventivo que incluye servicio técnico de limpieza. Sin embargo, la Institución no cuenta con especialistas en el campo de Refrigeración y Aire Acondicionado. Los equipos se distribuyen de la siguiente forma: (9) unidades en el sótano, (2) unidades en el primer piso, (9) unidades en el segundo piso, (14) unidades en el tercer piso (5) unidades en el cuarto piso y (2) unidades en el Anexo Casa Rotonda</t>
  </si>
  <si>
    <t>El Área de Servicios Generales cuenta con personal profesional y operarios de mantenimiento para la correcta verificación de la ejecución del contrato._x000D_
Por medio del Área de Servicios Generales existe el compromiso de cooperar plenamente con las operaciones realizadas por la empresa contratista, en términos de permisos, accesos y facilidades, brindando condiciones óptimas que permitan llevar a cabo y terminar el trabajo en forma cabal, tal y como se requiere en estos términos de referencia.</t>
  </si>
  <si>
    <t>Es un deber de la Administración el cuido y protección de los activos, con un adecuado mantenimiento se logrará prolongar la vida útil de los equipos y más importante aún se evitará la incidencia de alergias y problemas de salud relacionados, con lo que contribuye con la salud de personas visitantes y personas funcionarias.</t>
  </si>
  <si>
    <t>Se trata de un servicio especializado, por lo que, para garantizar un correcto funcionamiento de estos equipos, se debe contratar a una empresa con el conocimiento, experiencia y equipos necesarios; dado que el IMAS no cuenta con técnicos en refrigeración y aires acondicionados.</t>
  </si>
  <si>
    <t>Una vez que se da la orden de inicio, la administración de contrato coordinará con la contratista para definir el cronograma de trabajo anual, esta coordinación se repetirá al inicio de cada año que se prorrogue._x000D_
- Coordinación de las visitas y los permisos de entradas a la institución del personal de la empresa con la persona de Servicios Administrativos del IMAS con la siguiente información; personal a cargo del trabajo: nombre completo y apellidos, número de cédula, placas de carro, modelo y marca de o los carros que serán autorizados a ingresar a la Institución, mientras se realizan los trabajos._x000D_
- Durante la prestación de los servicios, se contará con apoyo de los operarios de mantenimiento en especial para verificar aspectos técnicos que estén a su alcance y competencias._x000D_
- Posterior a cada mantenimiento que se realizará conforme a cronograma de intervención presentado, la contratista remitirá Informes y reportes de cada servicio a la administración del contrato, donde se especifique el trabajo realizado y puntos de mejora._x000D_
- La administración del contrato verificará el informe de resultado del mantenimiento preventivo presentado por la empresa adjudicada y propondrá a su jefatura las acciones recomendadas por los técnicos para garantizar el buen funcionamiento y cuido de los equipos._x000D_
- La administración del contrato mantendrá la coordinación necesaria para velar por la correcta ejecución contractual.</t>
  </si>
  <si>
    <t>Usuario externo</t>
  </si>
  <si>
    <t>Riesgo que los precios ofertados por las empresas sean mayores al presupuestado._x000D_
• Declaratoria de infructuosidad por falta de participación.</t>
  </si>
  <si>
    <t>Con base en el estudio de mercado realizado, esta contratación se estima en la suma anual de ¢ 4.178.368,23 colones (Cuatro millones ciento setenta y ocho mil trescientos sesenta y ocho colones con 23/100) con un costo aproximado por visita de ¢ 1.044.592,05 colones (Un millón cuarenta y cuatro mil quinientos nosventa y dos colones con 05/100) ambas sumas incluyen el pago del IVA._x000D_
Contenido presupuestario:_x000D_
Programa Presupuestario: 1102000000 (Actividades Centrales)_x000D_
Subpartida: 1.08.07_x000D_
Fuente de Financiamiento: IMAS_x000D_
Líneas programáticas: Mantenimiento y reparación de aires acondicionados</t>
  </si>
  <si>
    <t>10/03/2023 09:07</t>
  </si>
  <si>
    <t>02/05/2023</t>
  </si>
  <si>
    <t>03/05/2023 15:44</t>
  </si>
  <si>
    <t>LUZ ELENA ESCOBAR MENJIVAR</t>
  </si>
  <si>
    <t>04/05/2023 08:54</t>
  </si>
  <si>
    <t>92002508</t>
  </si>
  <si>
    <t>10014770 Manten Aires Acond</t>
  </si>
  <si>
    <t>0062023000500002</t>
  </si>
  <si>
    <t>Cambio de Bomba y reparación de elementos varios del sistema de bombeo Sanitario del Edificio Central</t>
  </si>
  <si>
    <t>CRC 1700000</t>
  </si>
  <si>
    <t>10014780</t>
  </si>
  <si>
    <t>Resultado del último mantenimiento del sistema de bombeo de aguas residuales del edificio central la cual se contrató mediante el procedimiento 2022CD-000105-0005300001, se generó por parte de la empresa contratista un acta de mantenimiento de fecha 3 de diciembre del 2022, esta indicó que varios componentes del sistema se encontraban en mal estado. El principal problema detectado fue que una de las bombas no se encontraba en funcionamiento ya que se había trabado por lo que se procedió a su revisión y reparación, esta última solo fue posible de manera parcial debido a que presenta problemas en eléctricos que le impiden funcionar con el voltaje que se tiene en las instalaciones del edificio, esto implica que debe cambiarse. Por otra parte se detecta errores de funcionamiento en las boyas y el relé de bajo nivel, y que las luces de aviso de funcionamiento se encuentran dañadas. Reparar estas fallas en el sistema es de suma importancia para mantener la fiabilidad del sistema de bombeo ya que si fallara la segunda unidad de bombeo el sistema dejaría de operar y no sería posible utilizar los elementos que generan aguas residuales como son muebles sanitarios (inodoros, orinarles, lavamanos y pilas) lo cual tendría como consecuencia que no se podría utilizar el edificio.</t>
  </si>
  <si>
    <t>El IMAS cuenta con la Administración del Contrato el cual corresponderá a la Licda. Luz Elena Escobar Menjivar del proceso de Servicios Administrativos, esta contará con el apoyo del Arquitecto Teodoro Hodgson Bustamante del Proceso de Infraestructura del Área de Servicios Generales, quien se encargará asesorar y dar acompañamiento desde su ejercicio profesional en los aspectos técnicos.</t>
  </si>
  <si>
    <t>Mantener en buen estado las instalaciones de aguas residuales del Edificio Central para asegurar la continuidad de las labores que se prestan en este y alcanzar los objetivos institucionales, mientras se protege la salud de las personas que trabajan y visitan la edificación.</t>
  </si>
  <si>
    <t>Para definir el alcance técnico de la solución para mantener un sistema en buen estado se utilizó la información de la empresa encargada del mantenimiento del sistema del edificio , esta presentó dos propuestas de solución, una de cambiar todo el sistema por una nuevo con un tipo de bombas con características superiores a las actuales, esta se desestimó porque el sistema no es tan antiguo o desactualizado para realizar un cambio, el cual además demandaría un diseño y revisión por parte de un Consultor en ingeniería mecánica. La segunda opción es la reparación del sistema mediante la sustitución de los compontes dañados, incluyendo la bomba, esta se consideró la única factible ya que mantiene el sistema dentro de los parámetros originales de diseño y funcionamiento.</t>
  </si>
  <si>
    <t>✓ Una vez que se da la orden de inicio, la administración de contrato coordinará con la contratista para definir el cronograma de trabajo._x000D_
✓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ingresarán._x000D_
✓ Durante la prestación de los servicios, se contará con apoyo de los operarios de mantenimiento en especial para verificar aspectos técnicos que estén a su alcance y competencias._x000D_
✓ La contratista remitirá informes del servicio a la administración del contrato, donde se especifique el trabajo realizado._x000D_
La administración del contrato mantendrá la coordinación necesaria para velar por la correcta ejecución contractual.</t>
  </si>
  <si>
    <t>Usuarios externos</t>
  </si>
  <si>
    <t>Cuadro incluido en los términos de referencia adjuntos a esta solicitud</t>
  </si>
  <si>
    <t>El presupuesto estimado para esta contratación es de ¢1,700,000.00 colones (Un millón setecientos mil colones con 00/100)_x000D_
Contenido presupuestario:_x000D_
Programa Presupuestario: 1102000000 (Actividades Centrales)_x000D_
Subpartida: 5.02.07_x000D_
Fuente de Financiamiento: IMAS_x000D_
Líneas programáticas:_x000D_
Previsión Mejoras al sistema de bombeo del Edificio Central</t>
  </si>
  <si>
    <t>14/03/2023 15:57</t>
  </si>
  <si>
    <t>14/03/2023</t>
  </si>
  <si>
    <t>40151513</t>
  </si>
  <si>
    <t>92163679</t>
  </si>
  <si>
    <t>10014780 Sistema Bombeo</t>
  </si>
  <si>
    <t>0062023000500003</t>
  </si>
  <si>
    <t>2023LD-000001-0005300001</t>
  </si>
  <si>
    <t>Cambio de Bomba y reparación de elementos varios del sistema de bombeo Sanitario del  Edificio Central</t>
  </si>
  <si>
    <t>Resultado del último mantenimiento del sistema de bombeo de aguas residuales del edificio _x000D_
central la cual se contrató mediante el procedimiento 2022CD-000105-0005300001, se generó _x000D_
por parte de la empresa contratista un acta de mantenimiento de fecha 3 de diciembre del _x000D_
2022, esta indicó que varios componentes del sistema se encontraban en mal estado. El _x000D_
principal problema detectado fue que una de las bombas no se encontraba en funcionamiento _x000D_
ya que se había trabado por lo que se procedió a su revisión y reparación, esta última solo _x000D_
fue posible de manera parcial debido a que presenta problemas en eléctricos que le impiden _x000D_
funcionar con el voltaje que se tiene en las instalaciones del edificio, esto implica que debe _x000D_
cambiarse. Por otra parte se detecta errores de funcionamiento en las boyas y el relé de bajo _x000D_
nivel, y que las luces de aviso de funcionamiento se encuentran dañadas. Reparar estas fallas _x000D_
en el sistema es de suma importancia para mantener la fiabilidad del sistema de bombeo ya _x000D_
que si fallara la segunda unidad de bombeo el sistema dejaría de operar y no sería posible _x000D_
utilizar los elementos que generan aguas residuales como son muebles sanitarios (inodoros, orinarles, lavamanos y pilas) lo cual tendría como consecuencia que no se podría utilizar el _x000D_
edificio.</t>
  </si>
  <si>
    <t>El IMAS cuenta con la Administración del Contrato el cual corresponderá a la Licda. Luz Elena _x000D_
Escobar Menjivar del proceso de Servicios Administrativos, esta contará con el apoyo del _x000D_
Arquitecto Teodoro Hodgson Bustamante del Proceso de Infraestructura del Área de Servicios _x000D_
Generales, quien se encargará asesorar y dar acompañamiento desde su ejercicio_x000D_
profesional en los aspectos técnicos.</t>
  </si>
  <si>
    <t>Mantener en buen estado las instalaciones de aguas residuales del Edificio Central para _x000D_
asegurar la continuidad de las labores que se prestan en este y alcanzar los objetivos _x000D_
institucionales, mientras se protege la salud de las personas que trabajan y visitan la _x000D_
edificación.</t>
  </si>
  <si>
    <t>Para definir el alcance técnico de la solución para mantener un sistema en buen estado se _x000D_
utilizó la información de la empresa encargada del mantenimiento del sistema del edificio , _x000D_
esta presentó dos propuestas de solución, una de cambiar todo el sistema por una nuevo con _x000D_
un tipo de bombas con características superiores a las actuales, esta se desestimó porque el _x000D_
sistema no es tan antiguo o desactualizado para realizar un cambio, el cual además _x000D_
demandaría un diseño y revisión por parte de un Consultor en ingeniería mecánica. La _x000D_
segunda opción es la reparación del sistema mediante la sustitución de los compontes _x000D_
dañados, incluyendo la bomba, esta se consideró la única factible ya que mantiene el sistema _x000D_
dentro de los parámetros originales de diseño y funcionamiento.</t>
  </si>
  <si>
    <t>Una vez que se da la orden de inicio, la administración de contrato coordinará con la _x000D_
contratista para definir el cronograma de trabajo._x000D_
✓ Posteriormente coordinará las visitas de los funcionarios de la empresa y gestionará _x000D_
los permisos de entradas a la institución, con lo cual deberán remitir: nombre completo y _x000D_
apellidos, número de cédula, placas de carro, modelo y marca de o los carros que serán _x000D_
autorizados a ingresar a la Institución, mientras se realizan los trabajos, además lista de _x000D_
herramientas con las que ingresarán._x000D_
✓ Durante la prestación de los servicios, se contará con apoyo de los operarios de _x000D_
mantenimiento en especial para verificar aspectos técnicos que estén a su alcance y _x000D_
competencias. _x000D_
✓ La contratista remitirá informes del servicio a la administración del contrato, donde se _x000D_
especifique el trabajo realizado_x000D_
✓ La administración del contrato mantendrá la coordinación necesaria para velar por la _x000D_
correcta ejecución contractual.</t>
  </si>
  <si>
    <t>Se detalla en documento adjunto denominado "Términos de Referencia cambio de bomba y reparación de elementos del sistema de bombeo sanitario del Edificio Central" en el punto 25.</t>
  </si>
  <si>
    <t>El presupuesto estimado para esta contratación es de ¢1,700,000.00 colones (Un _x000D_
millón setecientos mil colones con 00/100)</t>
  </si>
  <si>
    <t>21/03/2023 12:41</t>
  </si>
  <si>
    <t>21/03/2023</t>
  </si>
  <si>
    <t>27/03/2023 12:02</t>
  </si>
  <si>
    <t>27/03/2023 13:28</t>
  </si>
  <si>
    <t>10014780 Cambio Bomba Sanita</t>
  </si>
  <si>
    <t>0062023000500004</t>
  </si>
  <si>
    <t>Mantenimiento de zonas verdes a Nivel Central</t>
  </si>
  <si>
    <t>10014856</t>
  </si>
  <si>
    <t>Las áreas verdes de las edificaciones institucionales deben mantenerse en condiciones_x000D_
óptimas de ornato, limpieza y de embellecimiento, para ello se requiere la corta constante del_x000D_
zacate, poda de árboles, arbustos, siembra y reposición de plantas y limpieza de dichas_x000D_
zonas de desechos, basura y otros que generalmente se acumulan en estas zonas, de ahí la_x000D_
necesidad de realizar mantenimientos programados de estas franjas, para mantener las_x000D_
instalaciones en excelentes condiciones._x000D_
Debido a que el crecimiento del césped, árboles, arbustos y maleza representan diferentes_x000D_
requerimientos; según cada lugar y época del año, se requiere la realización de una_x000D_
contratación.</t>
  </si>
  <si>
    <t>Para verificar la correcta ejecución del objeto contratado, la institución cuenta con la Licda._x000D_
Luz Elena Escobar Menjívar de Servicios Administrativos, el Sr. Carlos Matarrita López y el_x000D_
Sr Minor Ramírez Villalobos Operarios de Mantenimiento, para verificar la ejecución de los_x000D_
servicios contratados.</t>
  </si>
  <si>
    <t>El objetivo de la presente consiste en la contratación de un proveedor que brinde el servicio_x000D_
de mantenimiento, limpieza y tener en óptimas condiciones las zonas verdes de las_x000D_
instalaciones del nivel central, fortaleciendo la imagen institucional y además evitando que_x000D_
ante un crecimiento de la maleza en algunas localidades, prevenir la generación de vectores_x000D_
de enfermedades o bien el asentamiento de guarida de antisociales.</t>
  </si>
  <si>
    <t>Esta solución técnica satisface la necesidad requerida, ya que dicho servicio procura_x000D_
mantener las zonas verdes en las mejores condiciones para la institución, adicionalmente la_x000D_
institución no cuenta con cargos cuyo perfil incorpore estas funciones pertinentes para que_x000D_
se realice dicha labor.</t>
  </si>
  <si>
    <t> Cronograma. Antes de Iniciar el contrato se presentará un cronograma con las 12_x000D_
visitas que se realizarán durante el año._x000D_
 La persona funcionaria que se designe por parte del Proceso de Servicios_x000D_
Administrativos coordinando con la persona Operaria de Mantenimiento, serán_x000D_
quienes se encarguen de verificar y controlar la correcta ejecución del contrato_x000D_
mediante la verificación de los requerimientos, coordinación con la adjudicataria y_x000D_
supervisión de las labores realizadas._x000D_
 Informes y reportes de cada mantenimiento en cada vista._x000D_
 Velar porque los mantenimientos sean realizados en las fechas estipuladas._x000D_
 Coordinación de las visitas y los permisos de entradas a la institución del personal de_x000D_
la empresa con la persona de Servicios Administrativos del IMAS con la siguiente_x000D_
información; Personal a cargo del trabajo: nombre completo y apellidos, número de_x000D_
cédula, placas de carro, modelo y marca de o los carros que serán autorizados a_x000D_
ingresar a la Institución, mientras se realizan los trabajos.</t>
  </si>
  <si>
    <t>Esta contratación corresponde al mantenimiento de las zonas verdes por lo que de acuerdo_x000D_
con las características del objeto contractual los riesgos que se identifican son:_x000D_
_x000D_
La poca disponibilidad de las empresas en suministrar la cotización de los servicios_x000D_
requeridos._x000D_
 Al contar no contar con cotización para la estimación del precio del mercado, cabe el_x000D_
riesgo que los precios ofertados por las empresas sean mayores al presupuestado._x000D_
 La no presentación de ofertas que puedan ofrecer el servicio requerido, lo que_x000D_
provocaría que la contratación quede en estado infructuoso._x000D_
 Términos de contratación incompletos o erróneos</t>
  </si>
  <si>
    <t>Se estima la contratación en ¢ 2.400.000,00 (Dos millones cuatrocientos mil colones_x000D_
exactos) anualmente, según el siguiente detalle:_x000D_
Costo Mensual ¢ 200.000,00 colones (doscientos smil colones exactos)._x000D_
Costo Anual ¢ 2.400.000,00 (dos millones cuatrocientos mil colones exactos).</t>
  </si>
  <si>
    <t>10/05/2023 15:26</t>
  </si>
  <si>
    <t>11/05/2023</t>
  </si>
  <si>
    <t>12/05/2023 14:21</t>
  </si>
  <si>
    <t>16/05/2023 14:22</t>
  </si>
  <si>
    <t>92147080</t>
  </si>
  <si>
    <t>10014856 Zonas Verdes</t>
  </si>
  <si>
    <t>0062023000500005</t>
  </si>
  <si>
    <t>2023LD-000033-0005300001</t>
  </si>
  <si>
    <t>Compra e instalación de pantalla interactiva para el Auditorio Institucional “Presbítero Armando Alfaro Paniagua”.</t>
  </si>
  <si>
    <t>CRC 11000000</t>
  </si>
  <si>
    <t>10014910</t>
  </si>
  <si>
    <t>Para el ejercicio económico 2023, se formularon recursos para la atención de varios requerimientos de activos para el Auditorio Institucional ubicado en el edificio central de IMAS; sin embargo, en la partida de Equipo de Comunicación donde se detalla la compra de video beam para el inmueble; se analiza la necesidad y se toma la decisión de realizar para el bien institucional, la compra de un equipo con una mejor tecnología, que en este caso, la compra de una pantalla interactiva; debido a que es_x000D_
un equipo de apoyo con un espacio habilitado para el desarrollo de actividades de_x000D_
interés institucional; por lo que, la mayoría de las diferentes unidades y áreas que_x000D_
conforman el IMAS, desarrollan reuniones, talleres, charlas, seminarios, conferencias_x000D_
de prensa, presentaciones de alto nivel, que requieren de tecnología más avanzada,_x000D_
entre otras actividades que permiten tener la participación con una audiencia de hasta_x000D_
70 personas. Asimismo, se da apoyo en cumplimiento a la Directriz 23-H, artículo 251_x000D_
a otras instituciones del sector público, por cuanto se hace necesario la adquisición_x000D_
de un equipo con una nueva tecnología para facilitar las herramientas necesarias que_x000D_
requieren del Auditorio Institucional y brindarles un servicio efectivo y oportuno, en_x000D_
condiciones óptimas para el desarrollo de su trabajo al servicio de las personas_x000D_
usuarias, tanto internas como externas que solicitan la prestación institucional.</t>
  </si>
  <si>
    <t>Para esta contratación se cuenta con el apoyo de la Licda. Luz Argentina Meza, quien_x000D_
velará por el equipo que requiere el Auditorio Pbro. Armando Alfaro Paniagua y además_x000D_
se cuenta con personal de apoyo para su cumplimiento, como son los profesionales de_x000D_
Tecnologías de Información, Lic. Jose Pablo Arce Barrantes y Eddy González Rodríguez.</t>
  </si>
  <si>
    <t>El equipo, tiene la finalidad de facilitar las labores que se prestan al público interno y externo_x000D_
y que permitirá que el Auditorio Institucional brinde un mejor servicio desde esta sala_x000D_
de reuniones. Así como, facilitar un espacio amplio para que se realicen diferentes actividades_x000D_
de interés institucional y como apoyo a otras instituciones del sector público.</t>
  </si>
  <si>
    <t>Se presenta esta solicitud de contratación en acatamiento a las Circulares API-0002-02-_x000D_
2023 (sic) Carga de solicitudes de contratación en los sistemas SAP y SICOP para el_x000D_
Programa Anual de Adquisiciones del 2023 y API-0003-2023 (sic) que establece que para_x000D_
el año 2023 será Tecnologías de Información la unidad responsable de las cargas en SAP_x000D_
Y SICOP al 1-04-2023, por lo uno de los requerimientos es su visto bueno. Además, esta_x000D_
dependencia recomienda la adquisición de equipos de proyección con tecnología LED,_x000D_
debido a la duración de retroiluminación y a las largas horas de proyección que puede_x000D_
soportar el equipo.</t>
  </si>
  <si>
    <t>Una vez instalada la Pantalla Interactiva en el Auditorio Institucional se verificará su funcionamiento por al menos dos personas que conforman el órgano de fiscalización del contrato y una vez recibida a satisfacción, se incorporará en los controles de patrimonio institucional del Área de Servicios Generales y será asignado para su uso, cuido y protección a la persona funcionaria que corresponda administrar el Auditorio Institucional. Se verificará con la persona del Área, asignada para el control de los activos, su existencia y estado con las correspondientes tomas físicas de inventario.</t>
  </si>
  <si>
    <t>Respecto a los riesgos asociados a la contratación, puede presentarse lo siguiente:_x000D_
22.1. Que se produzca un evento que impida el cumplimiento de los principios de transparencia, eficiencia y efectividad de la contratación._x000D_
22.2. Posible pérdida económica u otras sanciones como consecuencia de incumplimiento con los términos esenciales del contrato._x000D_
22.3. Falta de presupuesto institucional._x000D_
22.4. Falta de competencia en el concurso._x000D_
22.5. Objeciones de las personas participantes en el concurso, sobre la selección de alguna persona oferente que retrasen la adjudicación.</t>
  </si>
  <si>
    <t>30/06/2023 14:07</t>
  </si>
  <si>
    <t>30/06/2023</t>
  </si>
  <si>
    <t>04/07/2023 10:54</t>
  </si>
  <si>
    <t>Merceditas Blanco Calvo</t>
  </si>
  <si>
    <t>David Cordero Quirós</t>
  </si>
  <si>
    <t>06/07/2023 15:45</t>
  </si>
  <si>
    <t>44111911</t>
  </si>
  <si>
    <t>92109961</t>
  </si>
  <si>
    <t>10014910 Comp e Inst Patalla</t>
  </si>
  <si>
    <t>0062023000500006</t>
  </si>
  <si>
    <t>2023LD-000028-0005300001</t>
  </si>
  <si>
    <t>Reparaciones adicionales e imprevistas a la pared lado este y esquina entre la cara este y la cara sur de las escaleras de emergencia del Edificio Central del Instituto Mixto de Ayuda Social.</t>
  </si>
  <si>
    <t>CRC 17248876,21</t>
  </si>
  <si>
    <t>10014934</t>
  </si>
  <si>
    <t>El IMAS realizó una contratación con la empresa América Ingeniería y Arquitectura S.A., para reparar las paredes este y oeste de la escalera de emergencia del Ala Noreste ubicada en la zona del parqueo interno del edificio central, según se detalla a continuación:_x000D_
- Remover la primera lámina de la cara superior este de la escalera de emergencia._x000D_
- Sustituir las láminas removidas por láminas tipo “DensGlass Fireguard”._x000D_
- Realizar un sello de juntas con malla de fibra de vidrio polimerizada, y la aplicación de una capa de un mortero cementicio impermeable y flexible específicamente formulado para controlar humedad en superficies verticales._x000D_
- Posteriormente se debe impermeabilizar la cara este de la escalera con un producto impermeabilizante acrílico._x000D_
- Cambiar y reparar los esquineros metálicos oxidados de las esquinas del lado los nuevos esquineros a utilizar deberán ser plásticos._x000D_
- Impermeabilizar la cara oeste de la escalera con un producto impermeabilizante acrílico._x000D_
Sin embargo, cuándo la empresa dio inicio con la ejecución del proyecto se identificaron algunos daños en la estructura que no estaban contemplados en la reparación de las escaleras de emergencia, por tal motivo, no se recomienda dar continuidad con la contratación hasta que la estructura este en óptimas condiciones para garantizar un uso adecuado de los recursos institucionales y seguridad de los funcionarios y usuarios del IMAS._x000D_
Lo anterior, se puede validar en el Informe AI-178-2023 de fecha 05 de julio del 2023.</t>
  </si>
  <si>
    <t>El IMAS cuenta con la Administración del Contrato el cual corresponderá a la Licda. Merceditas Blanco Calvo como Encargada de Servicios Administrativos, contará con el apoyo del Arquitecto Teodoro Hodgson Bustamante del Proceso de Infraestructura del Área de Servicios Generales, quien se encargará asesorar y dar acompañamiento desde su ejercicio profesional en los aspectos técnicos. Adicionalmente se contará con el aporte y acompañamiento del Operario de Mantenimiento el Sr. Carlos Matarrita López, y se cuenta con el personal secretarial y administrativo para las labores de apoyo.</t>
  </si>
  <si>
    <t>Mantener en buen estado la estructura de las escaleras de emergencia del Edificio Central, para garantizar la seguridad de los funcionarios y personas usuarias.</t>
  </si>
  <si>
    <t>Para definir el alcance técnico de la solución para la adecuada reparación de los daños que posee la estructura de las escaleras de emergencia, se utilizó la información de la empresa que está llevando la contratación de la reparación de las escaleras, esta presentó una propuesta para cambiar tanto las estructuras livianas donde se fijan las láminas como la segunda capa ya dañada para que se alcance el objetivo original de la primera contratación.</t>
  </si>
  <si>
    <t>La fiscalización técnica de los trabajos por parte del IMAS, estará a cargo del Encargado de Infraestructura el Arq. Teodoro Hodgson Bustamante, quien realizará visitas al sitio de los trabajos para verificar que el trabajo se realiza de la manera indicada en estos términos y se cumpla con las especificaciones técnicas solicitadas. En cuanto a los plazos establecidos y el detalle de los trabajos que entregará el contratista, la persona funcionaria encargada de la administración del contrato al Lic. Merceditas Blanco Calvo quien velará por que se cumplan los plazos y condiciones establecidas._x000D_
Cuando el contratista informe que están finalizado los trabajos, la persona designada como_x000D_
Administrador del Contrato revisará en conjunto con el Encargado de Infraestructura, el servicio terminado e instalado, los cuales aceptan o rechazan según sea el caso._x000D_
Una vez que se da la orden de inicio, la administración de contrato coordinará con la contratista para definir el cronograma de trabajo._x000D_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ingresarán._x000D_
Durante la prestación de los servicios, se contará con apoyo de los operarios de mantenimiento en especial para verificar aspectos técnicos que estén a su alcance y competencias._x000D_
La contratista remitirá informes del servicio a la administración del contrato, donde se especifique el trabajo realizado._x000D_
La administración del contrato mantendrá la coordinación necesaria para velar por la correcta ejecución contractual.</t>
  </si>
  <si>
    <t>Área de Servicios Generales_x000D_
Riesgos asociados a la contratación_x000D_
Reparaciones adicionales e imprevistas a la pared lado este y esquina entre la cara este y la cara sur de las escaleras de emergencia del Edificio Central del Instituto Mixto de Ayuda Social._x000D_
Nombre de la contratación: Reparaciones adicionales e imprevistas a la pared lado este y esquina entre la cara este y la cara sur de las escaleras de emergencia del Edificio Central del Instituto Mixto de Ayuda Social. Consecuencia Probabilidad Controles o medidas de administración para mitigar el riesgo Riesgos identificados insignificante- baja-media-alta-catastrófica Nula o muy baja-baja-media-alta-muy alta Nº Causa (origen) Evento (lo observable) Consecuencia 1_x000D_
Términos de contratación incompletos o erróneos_x000D_
Los materiales no son de la calidad esperada_x000D_
No se logra el objetivo de la contratación_x000D_
alta_x000D_
muy baja_x000D_
Revisión de términos por parte de responsables de proceso. Atención de observaciones de proveedores_x000D_
2_x000D_
Atrasos del contratista en reparación_x000D_
No se recibe a tiempo el objeto contractual_x000D_
El plazo de recepción se incumple_x000D_
alta_x000D_
media_x000D_
Establecimiento de plazos razonable_x000D_
3_x000D_
Falta de publicidad del concurso_x000D_
No se reciben ofertas- se declara desierta_x000D_
No se logra el objetivo de la contratación_x000D_
alta_x000D_
muy baja_x000D_
Uso herramienta SICOP_x000D_
4_x000D_
Ofertas erróneas_x000D_
La contratación se declara infructuosa_x000D_
No se logra el objetivo de la contratación_x000D_
alta_x000D_
media_x000D_
Términos cuartelarios claros y ajustados a las especificaciones técnicas_x000D_
5_x000D_
Se incrementa el costo de la materia prima, insumos, transporte u otro aspecto componente del precio_x000D_
Precios ofertados exceden el presupuesto disponible_x000D_
Se requerirá reforzamiento presupuestario en la línea programática_x000D_
media_x000D_
alta_x000D_
Contar con recursos identificados en caso de requerirse reforzamiento</t>
  </si>
  <si>
    <t>El presupuesto estimado para esta contratación es de ₡ 17 248 876,21 colones (diecisiete millones doscientos cuarenta y ocho mil ochocientos setenta y seis colones con veintiún céntimos)_x000D_
Contenido presupuestario:_x000D_
Programa Presupuestario: 1102000000 (Actividades Centrales)_x000D_
Partida: 1.08.01 Mantenimiento Edificios y Locales_x000D_
Fuente de Financiamiento: IMAS</t>
  </si>
  <si>
    <t>12/07/2023 10:04</t>
  </si>
  <si>
    <t>12/07/2023</t>
  </si>
  <si>
    <t>17/07/2023 07:54</t>
  </si>
  <si>
    <t>18/07/2023 09:17</t>
  </si>
  <si>
    <t>90004458</t>
  </si>
  <si>
    <t>10014934 Reparación Edificio</t>
  </si>
  <si>
    <t>0062023000500007</t>
  </si>
  <si>
    <t>2023LD-000052-0005300001</t>
  </si>
  <si>
    <t>Servicios de remodelación y mobiliario para implementar sala de coworking en el Edificio Central del IMAS en Barrio Francisco Peralta, San José</t>
  </si>
  <si>
    <t>10014978</t>
  </si>
  <si>
    <t>Como resultado de un estudio del potencial del edificio central para implementar la figura de teletrabajo, como parte de las acciones que impulsa la institución para disminuir los alquileres a nivel central, se planteó la posibilidad de crear espacios de trabajo compartido (coworking) en el Edificio Central del IMAS. Durante el estudio realizado se detectó la posibilidad de habilitar este tipo de espacio en 2 áreas, una ubicada en el sótano en la que funciona el Órgano director de Procedimientos y otra en el primer piso donde se ubica actualmente el CIRE. Al Departamento de Servicios Generales fue encomendada la tarea de implementar las mejoras en estos espacios para crear las áreas mencionadas anteriormente, las cuales consisten en una redistribución de los espacios, incorporar mobiliario adecuado para coworking y las instalaciones eléctricas y de datos necesarios para la cantidad de puestos de trabajo disponibles que se crearían con la remodelación. Durante el proceso se determinó por parte de la administración superior el trasladar al sector que antes ocupaba el CIRE tanto a la Unidad de Donaciones como a la Jefatura del Área de Captación de Recursos, así como a la oficina de Correspondencia y Reprografía del Departamento de Servicios Generales, para liberar espacio en el sótano ocupado por estas dependencias para asignarlas como áreas de almacenaje a la Proveeduría. Lo anterior hace que solo se vaya a implementar el proyecto en el sector del sótano.</t>
  </si>
  <si>
    <t>El IMAS cuenta con las personas funcionarias del Departamento de Servicios Generales para la correcta fiscalización del presente contrato, la persona Encargada del Proceso de Servicios Administrativos Merceditas Blanco Calvo, el encargado de Infraestructura el arquitecto Teodoro Hodgson Bustamante. Adicionalmente se contará con el aporte y acompañamiento de los operarios de mantenimiento, y se cuenta con el personal secretarial y administrativo para las labores de apoyo.</t>
  </si>
  <si>
    <t>Por medio de esta contratación el IMAS podrá contar con una mayor cantidad de puestos de trabajo en el edificio y áreas de almacenamiento lo que facilitaría la posibilidad de trasladar personal que actualmente ocupa locales alquilados y con esto disminuir el gasto que se invierte en este rubro, esto en el marco de un uso racional de los recursos públicos mediante un uso eficiente de los espacios propios existentes, así como permitir una modernización en las formas de trabajo que se aplican en la institución.</t>
  </si>
  <si>
    <t>Para definir la solución técnica la persona profesional encargada de infraestructura institucional realizó varias propuestas de distribución para los espacios eligiéndose las que se consideró que se ajustaban mejorar a las necesidades institucionales, estas implican lo siguiente:_x000D_
1. Eliminar varias paredes livianas divisorias existentes._x000D_
2. Colocar nuevas divisiones livianas para configurar los espacios que se ubican en el sótano._x000D_
3. Suplir un nuevo mobiliario para la mayoría de los nuevos espacios de trabajo creados._x000D_
5. Modificar las instalaciones eléctricas para alimentar de energía y mejorar la iluminación de los nuevos espacios de trabajo._x000D_
6. Modificar las instalaciones de telecomunicaciones para habilitar los espacios de trabajo.</t>
  </si>
  <si>
    <t>La persona Encargada del Proceso de Servicios Administrativos, velará por la coordinación con la contratista con respecto a horarios, espacio de almacenaje de herramientas y materiales, autorización de ingreso de trabajadores y demás aspectos administrativos, además que se cumplan los plazos establecidos. El Encargado de Infraestructura el Arq. Teodoro Hodgson Bustamante, verificará el cumplimiento de los aspectos técnicos de los trabajos y se contará con los servicios de consultoría de la empresa Ingenierías Jorge Lizano &amp; asociados, quienes inspeccionarán que los trabajos se desarrollen según las especificaciones técnicas._x000D_
La consultora verificará en visitas de inspección semanal el avance de las obras, para lo que el órgano administrador del contrato conocerá y tomará las decisiones conducentes al logro del objeto contratado. Una vez que la contratista solicite la recepción provisional, con el apoyo de la empresa consultora el órgano administrador del contrato verificará el nivel de avance. La recepción provisional y definitiva se podrán realizar en un solo acto si las condiciones lo permiten. En caso de tratarse de dos recepciones separadas se definirá un plazo para la recepción definitiva de acuerdo con la Ley y se procederá a verificar con el aporte de la Empresa consultora, que todos los trabajos contratados se reciban en tiempo y forma, el servicio se encuentre finalizado y todo el mobiliario debidamente instalado._x000D_
Tomando como base el criterio técnico de la empresa consultora, el Órgano Administrador del contrato puede aceptar o rechazar los trabajos y mobiliario lo que la empresa constructora deberá atender.</t>
  </si>
  <si>
    <t>Se especifica en los documentos adjuntos</t>
  </si>
  <si>
    <t>Programa Presupuestario: 1102_x000D_
Subpartidas: 5.01.04 y 1.08.01_x000D_
Líneas programáticas:_x000D_
- Mobiliario Salas de Coworking y remodelación del Órgano disciplinario_x000D_
- Instalación de circuitos eléctricos y de telecomunicaciones adicionales en los lugares a ubicar equipos especiales o estaciones de trabajo para Salas de coworking.</t>
  </si>
  <si>
    <t>28/08/2023 12:54</t>
  </si>
  <si>
    <t>01/09/2023</t>
  </si>
  <si>
    <t>05/09/2023 13:04</t>
  </si>
  <si>
    <t>06/09/2023 13:22</t>
  </si>
  <si>
    <t>56101703</t>
  </si>
  <si>
    <t>92179908</t>
  </si>
  <si>
    <t>Escritorio Individual 10014978</t>
  </si>
  <si>
    <t>Obras 10014978</t>
  </si>
  <si>
    <t>92048680</t>
  </si>
  <si>
    <t>Escritorio 10014978</t>
  </si>
  <si>
    <t>92041499</t>
  </si>
  <si>
    <t>56101507</t>
  </si>
  <si>
    <t>92034581</t>
  </si>
  <si>
    <t>Módulo Bajo 10014978</t>
  </si>
  <si>
    <t>56101708</t>
  </si>
  <si>
    <t>92015735</t>
  </si>
  <si>
    <t>Arturito 10014978</t>
  </si>
  <si>
    <t>92002432</t>
  </si>
  <si>
    <t>Módulo Alto 10014978</t>
  </si>
  <si>
    <t>0062023000500008</t>
  </si>
  <si>
    <t>2023LD-000061-0005300001</t>
  </si>
  <si>
    <t>Servicio de mantenimiento preventivo del Sistema de Video Vigilancia (CCTV), instalado en el Edificio Central del IMAS y Anexos.</t>
  </si>
  <si>
    <t>CRC 3266940</t>
  </si>
  <si>
    <t>10014992</t>
  </si>
  <si>
    <t>El Instituto Mixto de Ayuda Social cuenta en el Edificio Central, con un sistema de_x000D_
Circuito Cerrado de Televisión (CCTV) y consta de treinta y siete (37) cámaras para_x000D_
seguridad de las instalaciones, la cual además tiene opciones adicionales como_x000D_
autorizaciones algunas Unidades o Áreas de revisar y utilizar el sistema de CCTV_x000D_
como Desarrollo Humano para el control de asistencia y puntualidad, Unidad de_x000D_
Tesorería control de las cajas, la Auditoría Interna y otros usos que el futuro se_x000D_
pretendan poner en práctica, mismo que se le debe brindar un mantenimiento_x000D_
oportuno, para garantizar su buen funcionamiento._x000D_
Asimismo, en el Edificio de San Rafael Abajo de Desamparados, se cuenta con un_x000D_
sistema de Circuito Cerrado de Televisión (CCTV) y consta de catorce (14) cámaras_x000D_
para la seguridad de dichas instalaciones._x000D_
El adecuado funcionamiento del sistema de CCTV es de relevancia Institucional,_x000D_
pues constituye un medio de seguridad electrónica que permite el monitoreo de_x000D_
aquellas áreas incluidas dentro del perímetro de visualización, contribuyendo así a_x000D_
mejorar la seguridad de personas funcionarias y personas visitantes, activos y a la_x000D_
edificación como tal, esto en complemento con la seguridad presencial con la que se_x000D_
cuenta. _x000D_
Además, mediante el almacenamiento de video la Institución cuenta con información_x000D_
valiosa para evidenciar situaciones que requieran este tipo de material, sea para uso_x000D_
interno o un requerimiento externo.</t>
  </si>
  <si>
    <t>Para la verificación de la correcta ejecución del contrato se cuenta con personal_x000D_
especializado de informática, quienes son los administradores del software, y con el_x000D_
personal administrativo del Departamento de Servicios Generales pertinente para el_x000D_
control de las visitas, recepción de informes de técnicos y pagos respectivos y_x000D_
apoyo con el personal operario de mantenimiento.</t>
  </si>
  <si>
    <t>La finalidad de esta contratación es garantizar el correcto funcionamiento del_x000D_
sistema de seguridad (CCTV) tanto del Edificio Central como del Edificio de San_x000D_
Rafael de Desamparados mediante un buen plan de mantenimiento que nos_x000D_
permita prever posibles fallas y alargar la vida útil de los componentes del sistema_x000D_
(activos)._x000D_
De igual forma, brindar por un lado la seguridad de las personas funcionarias,_x000D_
usuarias y visitantes en el Edificio Central y del Edificio de San Rafael de_x000D_
Desamparados y, de los activos institucionales, mediante el funcionamiento óptimo_x000D_
del sistema de seguridad (CCTV) según los perímetros establecidos de monitoreo y_x000D_
las necesidades de grabación.</t>
  </si>
  <si>
    <t>Debido a la especialidad de este tipo de servicios se requiere contratar a una_x000D_
empresa con el conocimiento, experiencia y equipos necesarios, dado que no se_x000D_
cuenta con personal capacitado para dar mantenimiento a este servicio.</t>
  </si>
  <si>
    <t>1. Asegurar el cumplimiento de cada una de las cláusulas del contrato electrónico._x000D_
2. Tener definido el cronograma de anual de las visitas._x000D_
3. Velar por la correcta ejecución de las visitas._x000D_
4. Realizar el adecuado muestreo para cada servicio._x000D_
5. Firmar cada una de las ordenes de trabajo realizadas, así como revisión y_x000D_
validación de las facturas presentadas._x000D_
6. Llevar actualizado el seguimiento en el cuadro de contratos.</t>
  </si>
  <si>
    <t>Riesgo que los precios ofertados por las empresas sean mayores al_x000D_
presupuestado._x000D_
 Declaratoria de infructuosidad por falta de participación.</t>
  </si>
  <si>
    <t>Programa Presupuestario: 1102000000 (Actividades Centrales)_x000D_
Subpartida: 1.08.06_x000D_
Fuente de Financiamiento: IMAS_x000D_
Líneas programáticas: Mantenimiento y reparación sistema CCTV Edificio Central y_x000D_
Anexos.</t>
  </si>
  <si>
    <t>05/09/2023 13:00</t>
  </si>
  <si>
    <t>25/09/2023</t>
  </si>
  <si>
    <t>27/09/2023 13:12</t>
  </si>
  <si>
    <t>27/09/2023 13:16</t>
  </si>
  <si>
    <t>81119902</t>
  </si>
  <si>
    <t>92095745</t>
  </si>
  <si>
    <t>10014992 Mant Prevent CCTV</t>
  </si>
  <si>
    <t>1.08.06</t>
  </si>
  <si>
    <t>0062023000500009</t>
  </si>
  <si>
    <t>2023LD-000051-0005300001</t>
  </si>
  <si>
    <t>Servicio de confección e instalación de barandas, pasamanos y parrilla en Desarrollo Humano, el ranchito, azotea y lado norte del Edificio Central del Instituto Mixto de Ayuda Social.</t>
  </si>
  <si>
    <t>CRC 4220644</t>
  </si>
  <si>
    <t>10014994</t>
  </si>
  <si>
    <t>En el área de Desarrollo Humano, en el ranchito, en la capilla, azotea y lado norte del Edificio de Oficinas Centrales, existen varias escaleras y cambios de nivel que no cuentan con las correctas medidas de protección para prevenir posibles caídas, esto genera el riesgo para las persona que deban circular por esas zonas por falta de barreras y apoyos para circular, hay que considerar que de producirse una caída esta puede generar lesiones a la las personas, por ende, es de vital importancia cumplir con las medidas de seguridad más idóneas para resguardar la salud de las personas. Los tipos de protecciones identificadas son barandas, pasamanos y parrillas sobre cunetas.</t>
  </si>
  <si>
    <t>El IMAS cuenta con la Administración del Contrato el cual corresponderá a la Licda. Merceditas Blanco Calvo como Encargada de Servicios Administrativos, contará con el apoyo del Arquitecto Teodoro Hodgson Bustamante del Proceso de Infraestructura del Departamento de Servicios Generales, quien se encargará asesorar y dar acompañamiento desde su ejercicio profesional en los aspectos técnicos. Adicionalmente se contará con el aporte y acompañamiento del Operario de Mantenimiento el Sr. Carlos Matarrita López, y se cuenta con el personal secretarial y administrativo para las labores de apoyo.</t>
  </si>
  <si>
    <t>El contar con inmuebles con una infraestructura adecuada y en buenas condiciones donde se puedan apoyar, con el fin de resguardar la salud y seguridad de las personas funcionarias y visitantes, previniendo accidentes.</t>
  </si>
  <si>
    <t>Para el caso de escaleras, la normativa de construcción indica que toda escalera o rampa que salve una altura mayor a 0.25 m debe contar con barandas a una altura de 1.10 m. y pasamanos dobles a 0.90 y 0.70 m de altura, para el caso de los sectores de Desarrollo Humano y el Ranchito, se cuenta con los croquis de diseño elaborados por el encargado de infraestructura, para la escalera al sótano bajo Desarrollo humano solo son necesarios los pasamanos y una baranda en el sector donde se ubica un fregadero. Para el caso de la escalera hacia el cuarto de máquinas se optó por dar continuidad a los existentes en esa escalera, en cuanto al riesgo de las cunetas pluviales se opta por colocar parrillas para prevenir que alguien se accidente en estas, también se colocarían pasamanos en la rampa del pasillo frente a la oficina de mantenimiento. Para ejecutar estos trabajos es necesario la contratación de una persona física o jurídica especializada en herrería de edificios, para la confección e instalación de barandas, pasamanos y parrillas, que cuente con personal capacitado, herramientas y maquinaria requerida. Lo anterior por cuanto el IMAS no cuenta con suficiente recurso humano para lograr atender dicha necesidad.</t>
  </si>
  <si>
    <t>La fiscalización técnica de los trabajos por parte del IMAS, estará a cargo del Encargado de Infraestructura el Arq. Teodoro Hodgson Bustamante, quien realizará visitas al sitio de los trabajos para verificar que el trabajo se realiza de la manera indicada en estos términos y se cumpla con las especificaciones técnicas solicitadas. En cuanto a los plazos establecidos y el detalle de los trabajos que entregará el contratista, la persona funcionaria encargada de la administración del contrato al Lic. Merceditas Blanco Calvo quien velará por que se cumplan los plazos y condiciones establecidas._x000D_
Cuando el contratista informe que están finalizado los trabajos, la persona designada como Administrador del Contrato revisará en conjunto con el Encargado de Infraestructura, el servicio terminado e instalado, los cuales aceptan o rechazan según sea el caso._x000D_
Una vez que se da la orden de inicio, la administración de contrato coordinará con la contratista para definir el cronograma de trabajo._x000D_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ingresarán._x000D_
Durante la prestación de los servicios, se contará con apoyo de los operarios de mantenimiento en especial para verificar aspectos técnicos que estén a su alcance y competencias._x000D_
La contratista remitirá informes del servicio a la administración del contrato, donde se especifique el trabajo realizado._x000D_
La administración del contrato mantendrá la coordinación necesaria para velar por la correcta ejecución contractual.</t>
  </si>
  <si>
    <t>Departamento de Servicios Generales_x000D_
Riesgos asociados a la contratación_x000D_
Servicio de confección e instalación de barandas, pasamanos y parrilla en Desarrollo Humano, el ranchito, azotea y lado norte del Edificio Central del Instituto Mixto de Ayuda Social Nombre de la contratación: Servicio de confección e instalación de barandas, pasamanos y parrilla en Desarrollo Humano, el ranchito, azotea y lado norte del Edificio Central del Instituto Mixto de Ayuda Social. Consecuencia Probabilidad Controles o medidas de administración para mitigar el riesgo Riesgos identificados insignificante- baja-media-alta-catastrófica Nula o muy baja-baja-media-alta-muy alta Nº Causa (origen) Evento (lo observable) Consecuencia_x000D_
Teléfono (506) 2202 4000_x000D_
Apartado postal 6213-1000_x000D_
www.imas.go.cr_x000D_
San José, Costa Rica_x000D_
21_x000D_
1_x000D_
Términos de contratación incompletos o erróneos_x000D_
Los materiales no son de la calidad esperada_x000D_
No se logra el objetivo de la contratación_x000D_
alta_x000D_
muy baja_x000D_
Revisión de términos por parte de responsables de proceso. Atención de observaciones de proveedores_x000D_
2_x000D_
Atrasos del contratista en reparación_x000D_
No se recibe a tiempo el objeto contractual_x000D_
El plazo de recepción se incumple_x000D_
alta_x000D_
media_x000D_
Establecimiento de plazos razonable_x000D_
3_x000D_
Falta de publicidad del concurso_x000D_
No se reciben ofertas- se declara desierta_x000D_
No se logra el objetivo de la contratación_x000D_
alta_x000D_
muy baja_x000D_
Uso herramienta SICOP_x000D_
4_x000D_
Ofertas erróneas_x000D_
La contratación se declara infructuosa_x000D_
No se logra el objetivo de la contratación_x000D_
alta_x000D_
media_x000D_
Términos cuartelarios claros y ajustados a las especificaciones técnicas_x000D_
5_x000D_
Se incrementa el costo de la materia prima, insumos, transporte u otro aspecto componente del precio_x000D_
Precios ofertados exceden el presupuesto disponible_x000D_
Se requerirá reforzamiento presupuestario en la línea programática_x000D_
media_x000D_
alta_x000D_
Contar con recursos identificados en caso de requerirse reforzamiento</t>
  </si>
  <si>
    <t>Programa Presupuestario: 1102000000 (Actividades Centrales)_x000D_
Partida: 1.08.01 Mantenimiento Edificios y Locales_x000D_
Fuente de Financiamiento: IMAS</t>
  </si>
  <si>
    <t>05/09/2023 15:56</t>
  </si>
  <si>
    <t>05/09/2023</t>
  </si>
  <si>
    <t>07/09/2023 14:15</t>
  </si>
  <si>
    <t>11/09/2023 09:25</t>
  </si>
  <si>
    <t>Mant, Edificios 10014994</t>
  </si>
  <si>
    <t>0062023000500010</t>
  </si>
  <si>
    <t>2023LD-000069-0005300001</t>
  </si>
  <si>
    <t>Sistema de Amplificación de Sonido para voceo del Edificio del IMAS</t>
  </si>
  <si>
    <t>CRC 3200000</t>
  </si>
  <si>
    <t>10015019</t>
  </si>
  <si>
    <t>Como parte del soporte administrativo que brinda la plataforma de servicios, es_x000D_
dar apoyo en el voceo de mensajes importantes y relevantes a la comunidad_x000D_
institucional del IMAS. Estos mensajes pueden incluir anuncios de actividades_x000D_
institucional, información de interés público y otros comunicados esenciales_x000D_
para el bienestar de la comunidad._x000D_
El equipo de voceo ha llegado a un estado avanzado de deterioro debido a su_x000D_
uso constante. Además, su vida útil se ha cumplido y ya no es posible_x000D_
encontrar repuestos en el mercado para su reparación. En el IMAS, no_x000D_
contamos con personal capacitado para instalar y mantener adecuadamente_x000D_
este equipo._x000D_
Por lo tanto, es de vital importancia para nuestra institución adquirir un nuevo_x000D_
equipo de voceo equipado con las herramientas tecnológicas necesarias para_x000D_
llevar a cabo comunicaciones efectivas y transmitir anuncios importantes en_x000D_
nuestras instalaciones. Esto es esencial para mantener una comunicación clara_x000D_
y eficiente con nuestro personal y la comunidad a la que servimos en el IMAS._x000D_
La adquisición de este equipo no solo mejorará nuestra capacidad de_x000D_
comunicación, sino que también garantizará un funcionamiento sin problemas y_x000D_
una mayor confiabilidad en nuestras operaciones diarias.</t>
  </si>
  <si>
    <t>El IMAS cuenta con la persona funcionaria del Departamento de Servicios_x000D_
Generales para la correcta fiscalización del presente contrato, la persona_x000D_
Encargada del Proceso del control y seguimiento de esta contratación, será_x000D_
responsabilidad del Lic. Kevin Morazán Salamanca, quien coordinará con la_x000D_
empresa adjudicada las fechas y horas de la prestación del servicio, en horas_x000D_
hábiles de oficina de 8:00 am a 4:00 pm. Al teléfono 2002-4000 extensión 4068_x000D_
o correo electrónico: kmorazan@imas.go.cr</t>
  </si>
  <si>
    <t>La finalidad publica que se persigue es poder mejorar y fortalecer la_x000D_
comunicación interna en el IMAS, a través de la adquisición de un nuevo_x000D_
equipo de voceo con las herramientas tecnológicas necesarias. Esto permitirá_x000D_
transmitir mensajes importantes y relevantes de manera eficiente a la_x000D_
comunidad institucional y al público en general. La mejora en la comunicación_x000D_
es esencial para garantizar que los anuncios de actividades institucionales,_x000D_
información de interés público y otros comunicados esenciales lleguen de_x000D_
manera clara y oportuna a todas las partes interesadas, contribuyendo así al_x000D_
bienestar y la efectividad de la institución en su conjunto.</t>
  </si>
  <si>
    <t>Es necesario satisfacer la necesidad en la contratación externa por medio de_x000D_
un concurso en SICOP que brinde el equipo e instalación del equipo de voceo_x000D_
en el edificio principal del IMAS, por cuanto a lo interno de la institución no se_x000D_
cuenta con personas funcionarias que puedan dar el servicio._x000D_
Por lo que se hace necesaria la contratación de una empresa externa a la_x000D_
institución que brinde el servicio y que cuente con las herramientas, seguros,_x000D_
personal y productos necesarios para ofrecer el servicio requerido.</t>
  </si>
  <si>
    <t>Una vez notificado el contrato por medio de la Plataforma SICOP, la_x000D_
administradora del contrato coordinará con la contratista para definir fecha de_x000D_
inicio y cronograma de servicios. Se tomarán fotografías del trabajado_x000D_
realizado. Se le solicitará a la empresa adjudicada un breve informe del trabajo_x000D_
realizado finalizado cada servicio.</t>
  </si>
  <si>
    <t>N/A</t>
  </si>
  <si>
    <t>Compra e instalación_x000D_
de Equipo de Voceo_x000D_
1 ₡3,200,000</t>
  </si>
  <si>
    <t>12/10/2023 10:45</t>
  </si>
  <si>
    <t>12/10/2023</t>
  </si>
  <si>
    <t>12/10/2023 15:32</t>
  </si>
  <si>
    <t>KEVIN ANTONIO MORAZAN SALAMANCA</t>
  </si>
  <si>
    <t>16/10/2023 09:31</t>
  </si>
  <si>
    <t>81119901</t>
  </si>
  <si>
    <t>92136669</t>
  </si>
  <si>
    <t>10015019 Sistema de Voceo</t>
  </si>
  <si>
    <t>0062023000500011</t>
  </si>
  <si>
    <t>Servicios de Aseo y Limpieza para diferentes puestos del país del Instituto Mixto de Ayuda Social.</t>
  </si>
  <si>
    <t>LICITACIÓN MAYOR</t>
  </si>
  <si>
    <t>CRC 611843546,6</t>
  </si>
  <si>
    <t>PRES-CO-033-2023 PRES-CO-034-2023 PRES-CO-043-2023</t>
  </si>
  <si>
    <t>Dado el uso continuo de las instalaciones por parte de personas usuarias y funcionarias; surge la necesidad de mantener las oficinas en óptimas condiciones de aseo y limpieza. Lo anterior, con el fin de contribuir a la salud de las personas mediante prevención de varios tipos de accidentes o desarrollo de enfermedades en las personas relacionadas con la falta de aseo y limpieza; con ello también la incidencia de incapacidades disminuye y se genera un ambiente propicio y agradable, donde desarrollar el quehacer institucional._x000D_
Se gestiona este nuevo concurso debido a que esta por vencer la Licitación Pública Nº2018LN-000008-0009100001 “Convenio Marco Servicios Generales de Limpieza”, de acuerdo a la Circular MH-DCoP-CIR-0079-2023, de la señora Yesenia Ledezma Rodríguez, Directora de la Dirección de Contratación Pública, del Ministerio de Hacienda, de fecha 29 de agosto del año en curso, en el cual hacen recordatorio sobre la vigencia de este y con el fin de tomar las previsiones respectivas a efectos de evitar el desabastecimiento del servicio en sus instituciones._x000D_
Cabe mencionar que es necesaria esta contratación, porque es indispensable mantener los servicios de limpieza en cada una de las Oficinas del IMAS, con una vigencia del contrato por un año, prorrogable por un periodo de hasta 3 años, esto con el fin de garantizar una adecuada higiene, así como velar por la salud y seguridad de los funcionarios y usuarios. Además, va a permitir su vinculación con los planes de largo y mediano plazo del Instituto Mixto de Ayuda Social, con el Plan Nacional de Desarrollo, el Plan Nacional de Inversión Pública, Plan Anual Operativo, el presupuesto Institucional, y el Programa de Adquisición Institucional, los Planes Estratégicos Sectoriales, así como con el Plan Nacional de Compra Pública, según lo establecido en la Ley de General de Contratación Pública.</t>
  </si>
  <si>
    <t>El IMAS cuenta con la Administración del Contrato el cual corresponderá a la Licda. Merceditas Blanco Calvo como Encargada de Servicios Administrativos, contará con el apoyo de los Coordinadores Administrativos Financieros de las Gerencias Regionales y el personal destacado en esos locales y Empresas Comerciales, con el apoyo de la Administración para la fiscalización y ejecución del Contrato, se cuenta con el personal secretarial y administrativo para las labores de apoyo._x000D_
Regional_x000D_
Jefeturas UCAR_x000D_
Correo_x000D_
ARDS Huetar Norte_x000D_
Rigoberto Abarca Díaz_x000D_
rabarca@imas.go.cr_x000D_
ARDS Suroeste_x000D_
Leonardo Cascante Bonilla_x000D_
lcascante@imas.go.cr_x000D_
ARDS Cartago_x000D_
Julia Rojas Navarro_x000D_
jrojasn@imas.go.cr_x000D_
ARDS Chorotega_x000D_
Kemly Camacho Espinoza_x000D_
kcamacho@imas.go.cr_x000D_
ARDS Huetar Caribe_x000D_
Helen Mora Cubillo_x000D_
hmorac@imas.go.cr_x000D_
ARDS Noreste_x000D_
Ingrid Herrera Espinoza_x000D_
iherrera@imas.go.cr_x000D_
ARDS Alajuela_x000D_
Lorena Calvo Castro_x000D_
lcalvo@imas.go.cr_x000D_
ARDS Brunca_x000D_
Ricardo Mata Calderón_x000D_
rmata@imas.go.cr_x000D_
ARDS Puntarenas_x000D_
Mauricio Castillo Rodríguez_x000D_
mcastillor@imas.go.cr_x000D_
ARDS Heredia_x000D_
Mey ling Wong Segura_x000D_
mwong@imas.go.cr_x000D_
Empresas Comerciales_x000D_
Melchor Marcos Hurtado_x000D_
mmarcos@imas.go.cr_x000D_
Las diferentes condiciones de cada oficina varían un sitio a otro, por esa razón, los requerimientos de materiales, equipos y el consumo de estos, deberán ser verificados en visita a las diferentes instalaciones. En este pliego de condiciones, se ha insertado un detalle de los requerimientos con el fin de brindar la mayor información posible; sin embargo, cada persona oferente puede realizar una visita de verificación a las diferentes instalaciones.</t>
  </si>
  <si>
    <t>El aseo y limpieza de las instalaciones es indispensable para preservar la salud de las personas tanto usuarias de los servicios institucionales que acuden a las oficinas como del funcionariado que debe permanecer en las mismas prestando sus servicios durante la jornada laboral definida. Al contar con espacios adecuados y limpios, garantizamos un ambiente agradable y evitando accidentes o enfermedades, que pueden afectar a las personas usuarias o trabajadoras.</t>
  </si>
  <si>
    <t>El IMAS no dispone en su estructura administrativa de las plazas para satisfacer este servicio a nivel nacional por cuenta propia, ni de los accesorios y artículos requeridos para ejecutar el aseo y la limpieza, por lo que debe recurrir al mercado en procura de satisfacer el mismo. Por tal motivo, realizar un concurso abierto a la participación de las empresas que cumplan con los requerimientos institucionales es la mejor solución técnica, además viable legalmente en términos de contratación administrativa.</t>
  </si>
  <si>
    <t>La Lic. Merceditas Blanco Calvo velará por que se cumplan los plazos y condiciones establecidas en el Contrato._x000D_
Además, se implementarán instrumentos de evaluación definidos para dicho efecto, los cuales serán de uso interno y solamente comunicados a la empresa(s) que resulte(n) adjudicadas el cual será apegado al contrato. Este será verificado por el equipo de trabajo para el apoyo del contrato desde las Áreas Regionales, Unidades Locales hasta el Administrador, mediante la siguiente secuencia de pasos que incluye los elementos necesarios para realizar el efectivo control de calidad del servicio._x000D_
a)_x000D_
Verificación mensual y a través del Instrumento de evaluación del servicio recibido en la Unidad Local por parte de su Coordinación._x000D_
b)_x000D_
Verificación mensual y a través del Instrumento de evaluación del servicio recibido en los Edificios de las Áreas Regionales y Unidades Locales (ULDS) cuando se encuentran en las mismas instalaciones, por parte de la Jefatura de la Unidad de Coordinación Administrativa Regional (UCAR)_x000D_
c)_x000D_
Supervisión por parte de la (s) empresa(s) contratada(s) y reportes a la Jefatura UCAR correspondiente_x000D_
d)_x000D_
Jefatura de la UCAR compila información de las ULDS y enviar evaluación mensual de los servicios recibidos en cada inmueble correspondiente al Área Regional a Servicios Administrativos - Proceso Servicios Administrativos, reporta incidencias y hechos relevantes e incluye información de la supervisión realizada por la(s) empresa(s) contratada(s)._x000D_
e)_x000D_
Reportes vía correo u otros del desarrollo del trabajo realizado de limpieza por parte de las personas usuarias._x000D_
f)_x000D_
La persona encargada de Servicios Administrativos coordinará los aspectos por mejorar con las personas representantes autorizadas de la(s) empresa (s) adjudicada (s). _x000D_
g)_x000D_
Con base en los reportes recibidos, la persona Encargada de Servicios Administrativos tramitará el proceso sancionatorio que corresponda para casos de multa u otras sanciones.</t>
  </si>
  <si>
    <t>Departamento de Servicios Generales Riesgos asociados a la contratación Servicios de Aseo y Limpieza para diferentes puestos del país del Instituto Mixto de Ayuda Social Nombre de la contratación: Servicios de Aseo y Limpieza para diferentes puestos del país del Instituto Mixto de Ayuda Social Consecuencia Probabilidad Controles o medidas de administración para mitigar el riesgo Riesgos identificados insignificante- baja-media-alta-catastrófica Nula o muy baja-baja-media-alta-muy alta Nº Causa (origen) Evento (lo observable) Consecuencia_x000D_
1_x000D_
Términos de contratación incompletos o erróneos_x000D_
El proveedor no cumple con los requerimientos cartularios solicitados. Los equipos no son de la calidad esperada_x000D_
No se logra el objetivo de la contratación_x000D_
alta_x000D_
muy baja_x000D_
Revisión de términos por parte de responsables de proceso. Atención de observaciones de proveedores_x000D_
2_x000D_
Atrasos del contratista en la entrega de los equipos o falta de personal_x000D_
No se recibe a tiempo el objeto contractual_x000D_
El plazo de recepción se incumple_x000D_
alta_x000D_
media_x000D_
Establecimiento de plazos razonable_x000D_
3_x000D_
Falta de publicidad del concurso_x000D_
No se reciben ofertas- se declara desierta_x000D_
No se logra el objetivo de la contratación_x000D_
alta_x000D_
muy baja_x000D_
Uso herramienta SICOP_x000D_
4_x000D_
Ofertas erróneas_x000D_
La contratación se declara infructuosa_x000D_
No se logra el objetivo de la contratación_x000D_
alta_x000D_
media_x000D_
Términos cuartelarios claros y ajustados a las especificaciones técnicas_x000D_
5_x000D_
Se incrementa el costo de la materia prima, salarios, insumos, transporte u otro aspecto componente del precio_x000D_
Precios ofertados exceden el presupuesto disponible_x000D_
Se requerirá reforzamiento presupuestario en la línea programática_x000D_
media_x000D_
alta_x000D_
Contar con recursos identificados en caso de requerirse reforzamiento</t>
  </si>
  <si>
    <t>El presupuesto estimado para esta contratación es de ₡611 843 546,60 (seiscientos once millones ochocientos cuarenta y tres mil quinientos cuarenta y seis colones con 60/100) anuales._x000D_
Contenido presupuestario:_x000D_
Programa Presupuestario: 1102000000 (Actividades Centrales)_x000D_
Programa Presupuestario: 1212000000 (Protección y Promoción Social)_x000D_
Programa Presupuestario: 1103000000 (Empresas Comerciales)_x000D_
Partida: 1.04.06 Servicios Generales_x000D_
Fuente de Financiamiento: IMAS</t>
  </si>
  <si>
    <t>15/12/2023 11:18</t>
  </si>
  <si>
    <t>15/12/2023</t>
  </si>
  <si>
    <t>PRES-CO-034-2023 Pacíf Sur</t>
  </si>
  <si>
    <t>PRES-CO-034-2023 Pacíf Centr</t>
  </si>
  <si>
    <t>PRES-CO-034-2023 Caribe Centr</t>
  </si>
  <si>
    <t>PRES-CO-034-2023 Zona Nort</t>
  </si>
  <si>
    <t>PRES-CO-034-2023 Caribe Nort</t>
  </si>
  <si>
    <t>PRES-CO-034-2023 Pacífi Nor</t>
  </si>
  <si>
    <t>PRES-CO-034-2023 Zona Central</t>
  </si>
  <si>
    <t>PRES-CO-033-2023 IMAS Central</t>
  </si>
  <si>
    <t>PRES-CO-043-2023 Empr Comer</t>
  </si>
  <si>
    <t>1103000000</t>
  </si>
  <si>
    <t>0062023000600001</t>
  </si>
  <si>
    <t>2023LY-000005-0005300001</t>
  </si>
  <si>
    <t>Contratación de servicios profesionales de topografía y catastro por demanda, para el proceso de Titulación de Tierras de bienes inmuebles propiedad del IMAS.</t>
  </si>
  <si>
    <t>CRC 699050544</t>
  </si>
  <si>
    <t>10015038</t>
  </si>
  <si>
    <t>Desde la creación del Instituto Mixto de Ayuda Social (IMAS) en 1971, se estableció como finalidad del Instituto resolver el problema de la pobreza extrema en el país, implementando, entre otras, acciones orientadas a la promoción social y humana de los sectores más débiles de la sociedad costarricense, atenuar, disminuir o eliminar las causas generadoras de la indigencia y sus efectos, atender las necesidades de los grupos sociales o de las personas que deban ser provistas de medios de subsistencia cuando carezcan de ellos y a procurar la participación de los sectores privados e instituciones públicas en la creación y desarrollo de toda clase de sistemas y programas destinados a mejorar las condiciones culturales, sociales y económicas de los grupos afectados por la pobreza, dentro de las cuales, no cabe duda de que la vivienda representa una de las necesidades básicas de las familias en condición de pobreza extrema y pobreza en nuestro país. _x000D_
_x000D_
Por otro lado, el IMAS debe orientar todo su accionar con base en varios principios fundamentales, dentro de los cuales, sobresale el promover, elaborar y ejecutar programas dirigidos a obtener la habilitación o rehabilitación de grupos humanos marginados del desarrollo y bienestar de la sociedad, y promover la participación en la lucha contra la pobreza de aquellas familias que, por las condiciones sociales desfavorables en las que se han desarrollado, no cuentan con las oportunidades para obtener ingresos suficientes para satisfacer la necesidad de protección y seguridad de sus integrantes bajo un techo digno._x000D_
_x000D_
Es por esta razón que, dentro de las actividades definidas en la creación del IMAS se estableció la adjudicación de viviendas como uno de sus desafíos más importantes para mejorar las condiciones de habitabilidad de las poblaciones más vulnerables del país._x000D_
_x000D_
Con el paso de los años, las familias en condición de pobreza extrema y pobreza de todo el país, motivadas por su necesidad de procurar un techo para las personas más vulnerables y la imposibilidad de acceder a oportunidades de desarrollo que faciliten la compra de una vivienda, han ingresado y ocupado de manera informal, pacífica e ininterrumpida las fincas registradas a nombre del IMAS y se han instalado con sus familias en espacios que han constituido asentamientos formales e informales, los cuales, cuentan con espacios de acceso, viviendas, áreas comunes y demás servicios orientados a la satisfacción de las necesidades generales de las familias que ocupan esos espacios._x000D_
_x000D_
El IMAS tiene en la actualidad 1059 fincas registradas a su nombre ante el Registro Nacional, las cuales se agrupan en 269 proyectos de titulación con una gran cantidad de predios ocupados por familias en condición de pobreza extrema y pobreza, quienes, para mejorar sus condiciones de habitabilidad y poder acceder a las oportunidades del Sistema Financiero Nacional para la Vivienda, requieren del traspaso de estos lotes por parte del IMAS  a su nombre y formalizar</t>
  </si>
  <si>
    <t>Para la verificación de la ejecución del objeto contratado, la Unidad de Titulación de Tierras del DDSPC cuenta con personal profesional en ingeniería topográfica, quienes serán responsables de verificar la calidad de los servicios; así como la estructura administrativa para el seguimiento de la contratación. Para tales fines se utilizará Equipo Medición Topográfica, Sistema de Información Geoespacial institucional (SIG-IMAS)._x000D_
_x000D_
Estas personas profesionales en ingeniería topográfica del IMAS verificarán, mediante muestreos de control de calidad, los resultados de los trabajos de campo y su confrontación con planos catastrados, diseños de sitio, informes y fichas técnicas que correspondan a los productos entregados. La Unidad de Titulación de Tierras del DDSPC está bajo el mandato de la Dirección de Desarrollo Social, responsable de la Gestión del Programa de Protección y Promoción Social del IMAS. _x000D_
_x000D_
La persona responsable de la administración del contrato es la jefatura de DDSPC, quien contará con el apoyo del equipo profesional de la Unidad de Titulación de Tierras y otras personas funcionarias del Departamento que la jefatura considere necesarios. De igual forma, se dispondrá del uso de las oficinas administrativas y recursos asignados, tanto en equipos informáticos, topográficos y software, así como los medios de transporte para el personal a cargo y gastos de viáticos, todos necesarios para la verificación y cumplimiento del contrato._x000D_
_x000D_
Por su parte, el contratista será responsable de aportar todo el equipo técnico, logística y personal afín, necesarios para el cumplimiento del contrato, tendrá acceso a bases de datos de catastro del Sistema de Información Geográfica del IMAS (SIG-IMAS), el acceso a otras fuentes oficiales de información que requiera será gestionado por sus propios medios y cubierto con sus recursos, situación que contemplará dentro de la oferta del bien o servicio.</t>
  </si>
  <si>
    <t>Por medio de esta contratación, el IMAS será capaz de satisfacer las necesidades técnicas para gestionar el beneficio de titulación, (levantamientos y puntos de control topográficos georreferenciados, diseños de sitio, confección de planos catastro inscritos ante el Registro Nacional con visados correspondientes) para la respectiva segregación de bienes inmuebles que forman parte de los proyectos de titulación del IMAS. Además de la confección de planos catastrados de áreas con destino público municipal y restos de finca. _x000D_
_x000D_
Es  de  interés público otorgar este beneficio a aquellas familias que habitan en lotes propiedad de IMAS, y que desean hacer efectiva la apropiación del terreno para lo cual solicitan el título de propiedad, de conformidad con lo establecido en la Ley 4760 Ley de Creación del IMAS y sus reformas, debidamente regulado mediante Decreto Ejecutivo N°29531-MTSS y sus reformas, sobre el otorgamiento de escrituras de propiedad de proyectos de vivienda del IMAS, de forma complementaria se procederá de acuerdo con la normativa urbanística a la entrega y titulación de las áreas públicas a las instancias competentes.</t>
  </si>
  <si>
    <t>Se analiza la escogencia de la solución técnica en cumplimiento de la normativa nacional vigente en términos del Programa de Titulación de Tierras del IMAS y materia de aranceles por servicios profesionales, mediante las siguientes disposiciones normativas: _x000D_
 _x000D_
•	Decreto Ejecutivo No. 29531-MTSS “Reglamento a las Leyes N°4760 y sus Reformas y Leyes N°7083, 7151 y 7154 para el Otorgamiento de Escrituras de Propiedad a los Adjudicatarios de Proyectos de Vivienda IMAS” y sus reformas. _x000D_
•	Decreto Ejecutivo No. 17481-MOPT “Reglamento de tarifas de honorarios para los profesionales de agrimensura, topografía e ingeniería topográfica” y sus reformas.  _x000D_
•	Decreto Ejecutivo No. 35298-MOPT “Aranceles por servicios de peritaje y avalúos del Colegio Federado de Ingenieros y Arquitectos (CFIA) de Costa Rica” y sus reformas _x000D_
•	Decreto Ejecutivo No. 34331 “Reglamento a la Ley de Catastro Nacional” y sus reformas</t>
  </si>
  <si>
    <t>•	El IMAS solicitará un cronograma de actividades, donde se indiquen las fechas de realización de los levantamientos y trabajos de campo, esto para tener un control de lo realizado; el mismo se deberá entregar en un plazo máximo de diez (10) días hábiles posteriores a la orden de inicio._x000D_
•	El contratista deberá entregar al IMAS informes bisemanales sobre el avance de los servicios asignados._x000D_
•	El contratista deberá entregar al IMAS, al concluir el servicio solicitado, un informe final del servicio realizado, en el cual deberá detallar cada una de las actividades finalizadas con conclusiones y recomendaciones; según corresponda. _x000D_
•	El IMAS designará a una persona funcionaria, la cual, dentro de los diez (10) días hábiles siguientes de recibido el informe final del servicio, verificará el fiel cumplimiento de los servicios realizados._x000D_
•	Todo servicio realizado deberá contar con el plano de catastro debidamente inscrito ante el Catastro Nacional o con un Informe Topográfico para la debida aceptación formal por parte del IMAS.</t>
  </si>
  <si>
    <t>No aplica</t>
  </si>
  <si>
    <t>•	Denegatoria de permisos o visados municipales._x000D_
•	Denegatoria de visados del INVU._x000D_
•	Rechazo de inscripción catastral del Catastro Nacional.</t>
  </si>
  <si>
    <t>Presupuesto estimado incluye 13% de IVA, el registro de presupuesto por líneas no incluye IVA._x000D_
Cuenta con Desición Inicial mediante Acuerdo de Consejo Directivo No. 255-20-2023_x000D_
Objetivo general de la solicitud de compra _x000D_
Contratar servicios profesionales de topografía y catastro de profesionales en ingeniería topográfica para asignación de casos de titulación de lotes urbanos y áreas públicas de los proyectos habitacionales del IMAS en todo el territorio nacional; de conformidad con lo establecido en el Decreto Ejecutivo N°29531-MTSS y sus reformas._x000D_
_x000D_
Objetivos específicos_x000D_
•	Realizar los estudios catastrales-registrales preliminares, que podrán incluir las siguientes actividades: labores de campo, levantamientos topográficos generales, amojonamientos de puntos de control, georreferenciación de ocupantes y gestiones administrativas interinstitucionales (visados y otros) necesarias para la inscripción planos catastros nuevos y planos existentes que lo requieran para titular, conciliaciones catastrales-registrales, de los casos asignados._x000D_
•	Elaboración, modificación e inscripción de planos de catastro, replanteos topográficos y diseños de sitio necesarios para completar el proceso de titulación de tierras de los casos asignados.</t>
  </si>
  <si>
    <t>18/10/2023 12:51</t>
  </si>
  <si>
    <t>18/10/2023</t>
  </si>
  <si>
    <t>07/11/2023 15:05</t>
  </si>
  <si>
    <t>13/11/2023 13:26</t>
  </si>
  <si>
    <t>0062023000700001</t>
  </si>
  <si>
    <t>2023LD-000002-0005300001</t>
  </si>
  <si>
    <t>Contratación de servicios profesionales para facilitar y asesorar al IMAS en la formulación del Plan Estratégico Institucional 2023-2028</t>
  </si>
  <si>
    <t>SAP 10014816</t>
  </si>
  <si>
    <t>El análisis y conocimiento del contexto económico, político, filosófico, cultural y social en el que se encuentra inmersa la población en pobreza como sujetos de la intervención del Estado en garantía de su bienestar, es un imperativo para el logro del equilibrio en la inversión social, según criterios de equidad y justicia._x000D_
Actuando de esta manera conforme a interés público desde una gestión que logre priorizar las necesidades de la población y definir el cómo llevar a cabo la atención de esas necesidades apegado a principios de servicio, continuidad y adaptación según las demandas individuales y colectivas; se pretende satisfacer una necesidad institucional.</t>
  </si>
  <si>
    <t>Los recursos materiales, recursos humanos, espacio físico, equipo de cómputo, papelería y todos aquellos que sea necesario para realizar la contratación, serán aportados por la empresa contratada._x000D_
El IMAS contará con un equipo de Administración de Contrato que se encargará del seguimiento y control de calidad de los servicios contratados y dará acompañamiento como forma de verificación de la calidad.</t>
  </si>
  <si>
    <t>Es competencia del Área de Planificación Institucional conducir y asesorar los procesos que se enmarcan en el Sistema Nacional de Planificación como responsable de la definición de las acciones vinculantes que potencien el desarrollo del país, con participación ciudadana. En ese contexto se ubica la investigación en cualquiera de sus dimensiones._x000D_
Una función básica de las oficinas de Planificación que constituyen el Sistema Nacional de Planificación es “Hacer un trabajo continuo de estudios, inventarios, análisis técnicos y publicaciones sobre el comportamiento y perspectivas de la economía, la distribución del ingreso, la evolución social del país y otros campos de la planificación, tales como desarrollo regional y urbano, recursos humanos, mejoramiento de la administración pública y recursos naturales”.</t>
  </si>
  <si>
    <t>Como ya se ha mencionado con anterioridad, todo el proceso para realizar una formulación de un plan estratégico institucional es un proceso arduo que requiere de muchos recursos de todo tipo ya que es de alta importancia para la funcionalidad institucional. Contemplando lo anterior, es importante tener un acompañamiento y asesoría de manera externa, que permita agilizar este proceso y que permita redireccionar la gestión de trabajo institucional, todo en procura de la eficiencia y eficacia del proceso de formulación de este nuevo plan estratégico institucional. De ahí el interés institucional en realizar un proceso de contratación pública para contratar estos servicios profesionales.</t>
  </si>
  <si>
    <t>La Unidad de Planificación Institucional será la encargada de fungir como contraparte administrativa y técnica de la contratación, por lo que le corresponderá:_x000D_
➢ Coordinar el Equipo Técnico Institucional para la supervisión del cumplimiento de los términos del contrato por parte del contratista._x000D_
➢ Revisar con el apoyo del contratista las propuestas técnicas, así como los informes de avances y el documento final y emitir criterio técnico._x000D_
➢ Revisar y recomendar los pagos estipulados en la contratación, con base en los productos presentados como condiciones para tales efectos y tramitarlos para su aprobación ante las instancias correspondientes._x000D_
➢ Realizar reuniones de coordinación con la participación del contratista, con la periodicidad que se estime conveniente._x000D_
La Unidad de Planificación Institucional, además contará con el apoyo de la Comisión Gerencial y un Comité, conformado de acuerdo con unidades de interés institucional, tales como Tecnologías de Información, Administrativa Financiera, Control Interno, Unidad de Género, Unidades de las Subgerencias , Empresas Comerciales, Desarrollo Humano, entre otras.</t>
  </si>
  <si>
    <t>No aplica en este caso</t>
  </si>
  <si>
    <t>De no contar con este servicio, el apoyo externo en la preparación del documento PEI puede conllevar desgaste en los recursos institucionales, tanto de tiempo como de personal, ya que el proceso de formulación en un proceso basto, donde se debe resguardar cada paso que se hace y si la distribución del tiempo laboral se dirige a actividades operativas, el tiempo con que se finalice el proceso sería mucho mayor al establecido; mismo que debe estar concluido al finalizar el mes de junio 2023.</t>
  </si>
  <si>
    <t>Resaltar la importancia de contar con el apoyo externo profesional durante la formulación y preparación del nuevo plan estratégico.</t>
  </si>
  <si>
    <t>13/04/2023 09:09</t>
  </si>
  <si>
    <t>13/04/2023</t>
  </si>
  <si>
    <t>18/04/2023 06:47</t>
  </si>
  <si>
    <t>Marvin Chaves Thomas</t>
  </si>
  <si>
    <t>MARVIN FRANCISCO CHAVES THOMAS</t>
  </si>
  <si>
    <t>19/04/2023 07:56</t>
  </si>
  <si>
    <t>80101504</t>
  </si>
  <si>
    <t>90034194</t>
  </si>
  <si>
    <t>1107</t>
  </si>
  <si>
    <t>0062023000700002</t>
  </si>
  <si>
    <t>2023LD-000062-0005300001</t>
  </si>
  <si>
    <t>Adquisición de mobiliario para diferentes oficinas del IMAS modalidad: cantidad definida.</t>
  </si>
  <si>
    <t>CRC 6941470</t>
  </si>
  <si>
    <t>10014985</t>
  </si>
  <si>
    <t>El Instituto Mixto de Ayuda Social, en los sucesivo denominado IMAS requiere adquirir mobiliario bajo la modalidad cantidad definida. La presente licitación se regirá por la ley de contratación Administrativa y su Reglamento._x000D_
_x000D_
Esta licitación tiene como objeto la adquisición de mobiliario para las oficinas, con el fin de mantener las existencias necesarias y adecuadas para abastecer a las diferentes dependencias institucionales de los recursos necesarios para el buen funcionamiento operacional y de esta manera poder brindar un servicio expedito, ágil y oportuno a todos los usuarios._x000D_
_x000D_
Esta contratación está basada en las necesidades establecidas en el Plan Anual de Adquisiciones de la institución para el año 2023.</t>
  </si>
  <si>
    <t>Satisfacer más eficientemente y dar continuidad al plan anual de adquisiciones institucionales y equipar las diferentes unidades del IMAS.</t>
  </si>
  <si>
    <t>En años anteriores se han realizado procedimientos anuales, dando como resultado  la adquisición de artículos similares, esto con el fin de ser más eficientes y eficaces en suplir la necesidad y requerimientos  en el apartado del mobiliario de oficina y hacer más expedito el plan de adquisiciones institucionales anuales.</t>
  </si>
  <si>
    <t>Los encargados del control de activos institucionales revisarán que los activos cumplan con las características establecidas en el pliego de condiciones, y que se encuentran incluidos en el Plan Anual de Adquisiciones institucionales en el momento de la recepción del mobiliario.</t>
  </si>
  <si>
    <t>Se atiende una necesidad de adquirir  mobiliario para una mejor atención del publico objetivo de la Institución</t>
  </si>
  <si>
    <t>Incumplimiento de los plazos: El adjudicado podría no cumplir con las fechas de entrega establecidos en el contrato para la prestación de este procedimiento.</t>
  </si>
  <si>
    <t>29/09/2023 13:15</t>
  </si>
  <si>
    <t>29/09/2023</t>
  </si>
  <si>
    <t>03/10/2023 08:25</t>
  </si>
  <si>
    <t>03/10/2023 09:18</t>
  </si>
  <si>
    <t>56101599</t>
  </si>
  <si>
    <t>92019449</t>
  </si>
  <si>
    <t>56101504</t>
  </si>
  <si>
    <t>92011545</t>
  </si>
  <si>
    <t>56101542</t>
  </si>
  <si>
    <t>92002665</t>
  </si>
  <si>
    <t>92050684</t>
  </si>
  <si>
    <t>56112101</t>
  </si>
  <si>
    <t>92019502</t>
  </si>
  <si>
    <t>0062023000700003</t>
  </si>
  <si>
    <t>2023PX-000010-0005300001</t>
  </si>
  <si>
    <t>Suscripción para el uso del sistema DELPHOS</t>
  </si>
  <si>
    <t>PROCEDIMIENTO POR EXCEPCIÓN</t>
  </si>
  <si>
    <t>CRC 19987500</t>
  </si>
  <si>
    <t>SAP 10015066</t>
  </si>
  <si>
    <t>Actualmente la institución cuenta con la herramienta DELPHOS, adquirida mediante el proveedor Desarrollos Informáticos DEINSA S.A., que ha brindado el soporte técnico y facilitando el seguimiento y evaluación de los instrumentos programáticos el plan estratégico Institucional, del plan operativo institucional y del plan operativo gerencial. En el proceso de rendición de cuentas y control de la gestión y eficiencia, es prescindible contar con el uso de las licencias para los diferentes perfiles que se asignen a nivel institucional, considerando las áreas regionales._x000D_
Por el desarrollo que el sistema DELPHOS ha tenido a nivel institucional Se requiere la continuidad del soporte y actualización del mismo, con el fin de avanzar en el desarrollo de la herramienta para el seguimientos de los instrumentos programáticos institucionales: PEI, POI y POGE, y así contar con información real, oportuna y fundamentada (limitaciones y logros) de los instrumentos en determinado periodo de tiempo, que permita brindar insumos a la administración activa para la toma de decisiones para el logro objetivos institucionales e implementar acciones de mejora que contribuyan a la madures del sistema en la institución ._x000D_
Con el propósito de cumplir con el marco normativo vigente en materia de Planificación, Control Interno y SEVRI, y aprovechar la capacidad que tiene actualmente el IMAS a través del uso del Sistema Integrado DELPHOS, se plantea la solicitud interna de iniciar un procedimiento de contratación por excepción para garantizar la continuidad de la automatización de los procesos internos de planificación de los cuales intervienen todos los niveles de la organización._x000D_
La Institución presenta la necesidad de renovar los servicios de DELPHOS para garantizar la continuidad del nivel actual de automatización de procesos y a su vez, aprovechar la experiencia y avanzar en la madurez del sistema.</t>
  </si>
  <si>
    <t>En cuanto al recurso humano se dispone de personal de Planificación Institucional (área fiscalizadora del contrato) y de Tecnologías de Información; los cuáles serán la contraparte técnica del contrato del software DELPHOS con todas las posibilidades de uso por licenciamiento._x000D_
Se trabajará con la plataforma tecnología con que cuenta la institución y en el horario que la institución ha establecido para sus trabajadores._x000D_
El IMAS contará con un equipo de Administración de Contrato que se encargará del seguimiento y control de calidad de los servicios contratados y dará acompañamiento como forma de verificación de la calidad._x000D_
Los horarios para esta acción y las otras que sean relacionadas con la ejecución del convenio, serán de 8:00am a 3:00pm de lunes a viernes, excepto feriados o asuetos</t>
  </si>
  <si>
    <t>La procedencia de la contratación se basa en el cumplimiento de lo programado en el PEI 2023-2028 y el seguimiento que se le debe de realizar a los objetivos propios de la Institución en cuanto a los planes de las diferentes unidades administrativas que la componen; todo con el propósito de cumplir lo establecido por parte del Ministerio de Planificación en cuanto a la dirección establecido en el Plan Nacional de Desarrollo. Adicionalmente es importante contemplar aspectos sobre el seguimiento del sistema de control interno y la valoración de riegos institucionales.</t>
  </si>
  <si>
    <t>Dado que es de interés institucional el mantener este servicio de forma anual, se requiere que la contratación se realice vía excepción a los procedimientos ordinarios de contratación administrativa, según se dicta en la Sección II del Reglamento a la Ley General de Contratación Pública, específicamente en el Artículo n°4 y el Artículo n°7, sobre lo pertinente a proveedor único. Dado lo anterior, se requiere contratar directamente con la empresa Desarrollos Informáticos DEINSA S.A. debido a que son ellos quien tienen la exclusividad del sistema DELPHOS._x000D_
Es importante mencionar que, actualmente el sistema DELPHOS es la principal herramienta para el registro de datos sobre la planificación estratégica, operativa, prospectiva y el avance en el cumplimiento de metas y los procesos de reprogramación de toda la organización, permitiendo a la Junta Directiva, la Dirección General, la Unidad de Planificación Institucional, las Unidades Administrativas y, a los usuarios internos y externos institucionales, el acceso a información confiable y actualizada, que se encuentre asociada al quehacer institucional, ya sea mediante informes, tableros o cubos de lo realizado y lo que está proyectado, permitiendo al mismo tiempo que se realice de una forma más apropiada la toma de decisiones y la rendición de cuentas_x000D_
Adicionalmente, más allá de contener los aspectos relacionados con la planificación operativa, los planes estratégicos, también representa una base de datos de conocimiento y un portafolio de proyectos, el sistema permite enlazar los riesgos específicos y generales al cumplimiento de cada una de esas metas y objetivos, por lo que la integralidad de este permite la toma de decisiones de manera más oportuna y con la información más actualizada._x000D_
Dado lo anterior, se requiere la suscripción por licencias con el sistema DELPHOS, de tal manera que permita la integración vertical y horizontal a través del sistema de información que se derivaría, y que permitiría alcanzar con mayor previsibilidad los resultados propuestos._x000D_
Cabe indicar, que la empresa Desarrollos Informáticos Sociedad Anónima DEINSA, es el desarrollador y dueño del producto DELPHOS, teniendo el derecho y control exclusivo de la venta, distribución, mantenimiento y soporte de dicho producto; razón por la cual, es el único proveedor con que se podría gestar un contrato para el uso del sistema DELPHOS.</t>
  </si>
  <si>
    <t>La persona Administradora del Contrato verificará que el mantenimiento del software cumpla con las especificaciones aquí consignadas, realizando una verificación de la calidad del servicio durante la autorización de la prestación de este, asegurando que cumpla con las condiciones de calidad ofertadas y adjudicadas en el procedimiento de contratación.</t>
  </si>
  <si>
    <t>Todo el personal institucional al tener incorporado en la herramienta los planes estratégicos, operativos y gerenciales, conociendo su seguimiento y determinando posibles aspectos de mejora institucional.</t>
  </si>
  <si>
    <t>-La automatización del seguimiento estratégico institucional al no contar con una herramienta tecnológica_x000D_
-Tiempos cortos por aumento de recurso laboral para realizar las tareas._x000D_
-Pérdida de experiencia adquirida en el uso de herramientas tecnológicas</t>
  </si>
  <si>
    <t>Se cuenta con la Resolución Administrativa IMAS-DSA-RESO-0039-2023 de las doce horas con treinta minutos, del día dos de noviembre del dos mil veintitrés, suscrita por Jafeth Soto Sanchez Director de Soporte Administrativo, el cual brinda la Decisión Inicial para el presente procedimiento de contratación pública.</t>
  </si>
  <si>
    <t>08/11/2023 10:34</t>
  </si>
  <si>
    <t>06/12/2023</t>
  </si>
  <si>
    <t>07/12/2023 13:53</t>
  </si>
  <si>
    <t>08/12/2023 07:25</t>
  </si>
  <si>
    <t>92397495</t>
  </si>
  <si>
    <t>1107000000</t>
  </si>
  <si>
    <t>0062023000900001</t>
  </si>
  <si>
    <t>2023PX-000001-0005300001</t>
  </si>
  <si>
    <t>Capacitación Ley Marco Empleo Público</t>
  </si>
  <si>
    <t>CRC 1120164</t>
  </si>
  <si>
    <t>10014838</t>
  </si>
  <si>
    <t>En marzo de 2023 entró a regir la nueva Ley Marco de Empleo Público (Ley 10159). Este proyecto nace como un contrapeso ante la aprobación de la Ley de las Finanzas Públicas. Con la intención de crear una normativa que reúna los valores y principios que rigen el empleo público que debe ser considerado además como uno de los principales motores que incide directamente en la generación del valor público; con la firme creencia de que el Estado debe regular la relación con las personas servidoras públicas, bajo normas y principios generales que rijan a toda la institucionalidad pública, salvaguardando la independencia de poderes y las particularidades de los sub regímenes de empleo público, de la alta dirección pública y de los cargos de confianza, pero siempre, procurando en todo momento, la satisfacción del interés público, garantizado la ciudadanía reciba bienes y servicios con calidad y oportunidad._x000D_
_x000D_
Por lo cual se vuelve de suma importancia para la Auditoria Interna obtener los conocimientos relacionados a la nueva normativa que le permitan realizar los futuros trabajos de fiscalización con conocimiento técnico de la norma.</t>
  </si>
  <si>
    <t>Se cuenta con el recurso humano y la infraestructura administrativa suficiente para verificar el fiel cumplimiento del objeto de la contratación y se ha designado al señor César Sánchez Cid como la persona que velará porque las personas funcionarias asistan a la capacitación.</t>
  </si>
  <si>
    <t>Dotar a la Auditoría Interna de conocimientos técnicos relacionados a la nueva Ley Marco de Empleo Público con el fin de realizar futuras actividades de fiscalización sobre el actuar de la administración relacionado a este tema.</t>
  </si>
  <si>
    <t>Idoneidad de la Empresa o Proveedor:_x000D_
_x000D_
Arisol Consulting Group cédula jurídica 3-101-313740, posee 15 años en el mercado costarricense, ofreciendo servicios de capacitación en diversas temáticas. En su oferta se encuentra contemplado un alto enfoque a temas y jurisprudencia que tutela al sector público._x000D_
_x000D_
Sus expositores son profesionales expertos en diversos temas de contrataciones. Para la capacitación en cuestión el facilitador es el Lic. Jorge Calvo Cascante. Licenciado en Derecho por la Universidad de San José con amplia experiencia en materia contenciosa, administrativa y penal desde el año 2002. Juez del Tribunal Administrativo de Transporte Público (año 2000), asesor de empresas de servicio público desde el año 2006. Asesor parlamentario en la Asamblea Legislativa, participando en la elaboración, revisión y análisis de proyectos de ley, desarrollo y consecución de proyectos sociales y planes de bienestar social. Asesor de gobiernos locales y capacitador en las municipalidades sobre diversos temas de Derecho Público. Profesor universitario de los cursos de Derechos Reales y Derecho Público II en la Universidad Fidélitas. Capacitador de Arisol desde el año 2022._x000D_
_x000D_
Debido a la novedad de la legislación, es necesario recibir la capacitación con personas profesionales del medio con conocimiento, para así satisfacer la necesidad de la Administración. Por esta razón, es necesario gestionar la contratación de conformidad con lo previsto en el artículo 10 del Reglamento a la Ley General de Contratación Pública, siendo que se ha determinado que la empresa ACG Arisol Consulting Group S.A. desarrollará el servicio solicitado ya que se adapta a las necesidades de la Auditoría Interna en esta materia, tanto en contenidos y metodología como en presupuesto, en virtud de la vigencia de la nueva Ley Marco de Empleo Público._x000D_
_x000D_
Este proveedor ofrece un 15%  descuento en el costo de la matricula por la cantidad de personas matriculadas.</t>
  </si>
  <si>
    <t>Los controles de calidad que se van a implementar durante la ejecución del contrato y consistirán en verificar la puntualidad de la persona capacitadora para iniciar la capacitación, la estabilidad del canal de comunicación virtual utilizado y la verificación de la asistencia de las personas funcionarias matriculadas.</t>
  </si>
  <si>
    <t>Administración Activa del Instituto Mixto de Ayuda Social</t>
  </si>
  <si>
    <t>Desactualización de los conocimientos de las personas funcionarias de la Auditoría Interna que impida realizar actividades de fiscalización idóneos.</t>
  </si>
  <si>
    <t>21/04/2023 14:29</t>
  </si>
  <si>
    <t>03/05/2023 10:06</t>
  </si>
  <si>
    <t>CESAR ALBERTO SANCHEZ CID</t>
  </si>
  <si>
    <t>03/05/2023 10:09</t>
  </si>
  <si>
    <t>320025206</t>
  </si>
  <si>
    <t>11106000000</t>
  </si>
  <si>
    <t>0062023000900002</t>
  </si>
  <si>
    <t>2023PX-000002-0005300001</t>
  </si>
  <si>
    <t>Curso Virtual Introducción al lenguaje Python para auditores</t>
  </si>
  <si>
    <t>CRC 1962064,35</t>
  </si>
  <si>
    <t>10014921</t>
  </si>
  <si>
    <t>Dado el avance tecnológico en el IMAS principalmente en la utilización de sistemas de información para la ejecución de los procesos sustantivos, se requiere capacitar al personal de la Auditoría Interna en el uso del lenguaje de programación Phyton, al considerarse uno de los tres lenguajes de programación más utilizados, para el desarrollo de rutinas de automatización en el área de infraestructura de información y análisis de datos. Por tanto, es de suma importancia para la Auditoria Interna obtener los conocimientos técnicos relacionados con dicho lenguaje de programación que le permitan realizar con mayor eficiencia los futuros trabajos de fiscalización ejecutados por la Auditoría Interna.</t>
  </si>
  <si>
    <t>Se cuenta con el recurso humano y la infraestructura administrativa suficiente para verificar el fiel cumplimiento del objeto de la contratación y se ha designado a la señora Karen Núñez Solano como la persona que velará porque las personas funcionarias asistan a la capacitación.</t>
  </si>
  <si>
    <t>Dotar a la Auditoría Interna de conocimientos técnicos relacionados con la Introducción al lenguaje Python para auditores con el fin de realizar con mayor eficiencia futuras actividades de fiscalización principalmente en lo referente al análisis de bases de datos y grandes volúmenes de la información.</t>
  </si>
  <si>
    <t>Idoneidad de la Empresa o Proveedor:_x000D_
_x000D_
El Instituto de Auditores Internos de Costa Rica, cédula jurídica 3-002-084207, es una asociación fundada en el año de 1977, y desde sus orígenes ha tenido como fin primordial promover el mejoramiento profesional por medio de capacitaciones innovadoras  dirigidas a los Auditores Internos del sector público. Además, dicho Instituto forma parte de la Federación Latinoamericana de Auditoría Interna (FLAI) y del Institute of Internal Auditors (IIA) desde 1994, organismo internacional que agrupa a más de ciento cincuenta mil miembros a nivel mundial._x000D_
_x000D_
Sus expositores son profesionales expertos en diversos temas de contrataciones. Para el curso virtual de “Introducción al lenguaje Python para auditores” el facilitador es el señor David Quirós Tencio, Ingeniero en Sistemas, con una licenciatura en gestión de la calidad del software y con especializaciones en las áreas de Big Data, Business Intelligence y Machine Learning. _x000D_
_x000D_
Cuenta con más de 12 años de experiencia en sistemas bancarios participando en importantes proyectos para_x000D_
empresas como lo son Banco Popular, ICE, JASEC, entre otras.  Ha desempeñado funciones como analista de sistemas, consultor de bases de datos, líder de proyectos y actualmente como gerente de proyectos para la empresa Novacomp._x000D_
_x000D_
Posee experiencia en bases de datos Oracle, SQL Server, MongoDB, RedisDB, Cassandra, lenguajes de programación Python, R, .net, PL/SQL, transact-sql, frameworks y herramientas para análisis de datos como pyspark, databricks, herramientas de visualización como Power Bi y Tableau, experiencia en servicios en la nube principalmente en Azure y conocimientos en el manejo de tecnologías para BI, Big data, Machine Learning._x000D_
_x000D_
Debido al avance e innovación tecnológica, es necesario recibir la capacitación con personas profesionales del medio con conocimiento, para satisfacer las necesidades de la Auditoría. Por esta razón, es necesario gestionar la contratación de conformidad con lo previsto en el artículo 10 del Reglamento a la Ley General de Contratación Pública, siendo que se ha determinado que el Instituto de Auditores Internos de Costa Rica desarrollará el servicio solicitado ya que se adapta a las necesidades de la Auditoría Interna en esta materia, tanto en contenidos y metodología como en presupuesto.</t>
  </si>
  <si>
    <t>03/07/2023 15:00</t>
  </si>
  <si>
    <t>03/07/2023</t>
  </si>
  <si>
    <t>04/07/2023 08:32</t>
  </si>
  <si>
    <t>05/07/2023 10:31</t>
  </si>
  <si>
    <t>3200025442</t>
  </si>
  <si>
    <t>0062023001900001</t>
  </si>
  <si>
    <t>Modificación solicitada</t>
  </si>
  <si>
    <t>Servicio de Análisis de Potabilidad del Agua.</t>
  </si>
  <si>
    <t>SOL SAP 10014783</t>
  </si>
  <si>
    <t>El agua es un elemento esencial para la vida y todas las personas deberían tener acceso a ella en cantidad suficiente y de manera inocua. Por esta razón se requiere realizar un estudio de potabilidad de agua en cada una de las Áreas Regionales de Desarrollo Social, Unidades Locales de Desarrollo Social, Empresas Comerciales y Edificio Central con el fin de garantizar que el agua con la que se cuenta en las instalaciones de la institución es apta para el consumo._x000D_
El consumo de agua no potable contaminada puede causar enfermedades tales como diarrea, hepatitis, leptospirosis, entre otros. Lo cual se reflejaría en un aumento considerable de incapacidades, así mismo se afectaría a la población beneficiaria.</t>
  </si>
  <si>
    <t>Se contará con una persona para la debida coordinación.</t>
  </si>
  <si>
    <t>Realizar análisis bacteriológicos con el fin de verificar la potabilidad del agua.</t>
  </si>
  <si>
    <t>Se contará con una persona para la debida revisión de calidad</t>
  </si>
  <si>
    <t>Ninguno</t>
  </si>
  <si>
    <t>Probabilidad de contaminación de agua</t>
  </si>
  <si>
    <t>15/03/2023 11:10</t>
  </si>
  <si>
    <t>15/03/2023</t>
  </si>
  <si>
    <t>70171501</t>
  </si>
  <si>
    <t>92031420</t>
  </si>
  <si>
    <t>SOL PED 10014783</t>
  </si>
  <si>
    <t>0062023001900002</t>
  </si>
  <si>
    <t>2023LD-000021-0005300001</t>
  </si>
  <si>
    <t>ADQUISICIÓN DE EQUIPO DE IMPRESIÓN DE TARJETAS DE IDENTIFICACION (CARNET).</t>
  </si>
  <si>
    <t>Se requiere la compra de un equipo de impresión de carnet nuevo, con el fin de tener identificados a las personas funcionarias de la institución y los nuevos ingresos, esto porque es necesario que todo el personal del IMAS esté debidamente identificado correspondiente a cada unidad, área o dependencia y facilite un mayor control de los ingresos a las diferentes instalaciones de la Institución. Asimismo, la actual impresora, cuyo uso ha sido reducido por los constantes requerimientos de mantenimiento y su obsolescencia, esto porque data del año 2012; se requiere un mayor uso para dotar de carnets de identificación y carnet para conducir, así como para el personal de nuevo ingreso, sustituir el equipo actual es imperante por su obsolescencia y rendimiento, debido a que permite a la Institución tener actualizado las identificaciones de cada persona funcionaria o trabajadora y sustituir aquellos carnet que están deteriorados o han sido perdidos/sustraídos. _x000D_
Con este nuevo equipo agilizaría la impresión de carnet de nuevos ingresos y los permisos de conducir, ofreciendo un mayor servicio eficiente con mayor rendimiento y facilidades que brindaría el nuevo equipo.</t>
  </si>
  <si>
    <t>Para llevar a cabo la verificación de ingreso del equipo, se designará un funcionario por parte de Tecnologías de Información y Desarrollo Humano que lleve a cabo dicha verificación</t>
  </si>
  <si>
    <t>Es necesario que las personas funcionarias de las unidades institucionales estén debidamente identificados con el carnet correspondiente, para brindar un adecuado servicio a los usuarios internos y externos.</t>
  </si>
  <si>
    <t>Al plantear las necesidades técnicas que indica la institución, visualizando el alcance de acceso, usuarios, cantidad de impresiones y calidad, es posible realizar una Contratación Directa según lo establecido en la ley de Contratación Administrativa y el Reglamento, de acuerdo a los límites de contratación de la resolución emitida el 28 de febrero del 2022 en su estrato C. La solución técnica para sufragar la necesidad de impresión de carnets de trabajo y permisos de conducción corresponde a la adquisición de un equipo de impresión que sea específico para la tarea de impresión tipo carnets o identificaciones, mediante la capacidad de crear un diseño con un software especial que venga incluido como parte del valor agregado a la compra del equipo de impresión, para imprimir dicho diseño en materiales especiales de plástico, que servirá para identificar a las personas trabajadoras o funcionarias de la Institución.</t>
  </si>
  <si>
    <t>El funcionario responsable de la Contratación, verificará que el ingreso del equipo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</si>
  <si>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26/04/2023 14:24</t>
  </si>
  <si>
    <t>13/06/2023</t>
  </si>
  <si>
    <t>16/06/2023 14:16</t>
  </si>
  <si>
    <t>José Fabián Cortés Lobo</t>
  </si>
  <si>
    <t>Dayhana del Carmen Gómez Víquez</t>
  </si>
  <si>
    <t>JOSE FABIAN CORTES LOBO</t>
  </si>
  <si>
    <t>19/06/2023 14:31</t>
  </si>
  <si>
    <t>43212108</t>
  </si>
  <si>
    <t>92150804</t>
  </si>
  <si>
    <t>SOL.PED 10014808</t>
  </si>
  <si>
    <t>0062023001900003</t>
  </si>
  <si>
    <t>2023PX-000003-0005300001</t>
  </si>
  <si>
    <t>CRC 11815893</t>
  </si>
  <si>
    <t>10014907</t>
  </si>
  <si>
    <t>Desarrollo Humano como parte de su accionar ejecuta el proceso de reclutamiento y selección de personal, a fin de satisfacer las necesidades de recurso humano en la institución._x000D_
Dentro de este proceso se definen predictores de selección con el objeto de valorar los distintos candidatos, siendo las pruebas psicométricas uno de los principales predictores de selección utilizados._x000D_
En la realización del proceso de selección las pruebas psicométricas cobran gran relevancia, se consideran como uno de los instrumentos más eficaces, de los que se puede disponer._x000D_
El propósito de aplicar las pruebas es el de proporcionar una evaluación objetiva de características de los oferentes, las cuales se relacionan con el éxito en el trabajo. Las mismas poseen un valor diagnóstico y predictivo._x000D_
Las mismas se constituyen en un instrumento para efectos de desarrollar los procesos de reclutamiento y selección señalados en la Ley Marco de Empleo Público y su Reglamento.</t>
  </si>
  <si>
    <t>Para la correcta ejecución del objeto contractual se cuenta con la persona administradora del mismo quien es profesional en el área de la Psicología, la funcionaria Maritza Salazar Rodríguez.</t>
  </si>
  <si>
    <t>Con la aplicación de pruebas se posibilita el conocimiento de las capacidades, competencias y habilidades de las personas candidatas a un puesto, de tal forma que se pueda ubicar a las personas idóneas de conformidad con el perfil del cargo._x000D_
Las pruebas se constituyen en un importante instrumento para determinar la elegibilidad de una persona oferente. Brindan la posibilidad a las jefaturas de proceder con la escogencia del candidato idóneo, con el propósito de mantener o aumentar la eficiencia en el desempeño institucional de tal forma que se asegure el desarrollo y realización efectiva del trabajador en el desempeño del puesto y el logro de los objetivos por parte del IMAS._x000D_
Por tanto, se requiere disponer de herramientas cuantitativas y cualitativas que permitan obtener una visión integral del oferente._x000D_
Al ser las pruebas psicométricas un instrumento necesario para la valoración de los candidatos su compra es planificada e incluida año a año en el presupuesto institucional, para lo cual se cuenta con el recurso presupuestario aprobado.</t>
  </si>
  <si>
    <t>Se hace necesario contar con pruebas psicométricas para poder evaluar a las personas oferentes para los diferentes cargos de la institución a fin de contar con personal idóneo que contribuya a la eficiencia y eficacia institucional.</t>
  </si>
  <si>
    <t>La revisión del producto estará a cargo de la Sra. Maritza Salazar Rodríguez, funcionaria de Desarrollo Humano, quien verificará que lo entregado cumpla con lo solicitado.</t>
  </si>
  <si>
    <t>n/a</t>
  </si>
  <si>
    <t>De no contar con lo requerido , no sería posible evaluar a las personas oferentes a través de pruebas psicométricas, lo cual impediría tener instrumentos científicos para valorar la idoneidad de las personas candidatas.</t>
  </si>
  <si>
    <t>04/07/2023 15:48</t>
  </si>
  <si>
    <t>31/07/2023</t>
  </si>
  <si>
    <t>04/08/2023 08:15</t>
  </si>
  <si>
    <t>04/08/2023 13:12</t>
  </si>
  <si>
    <t>92379211</t>
  </si>
  <si>
    <t>1110</t>
  </si>
  <si>
    <t>92379215</t>
  </si>
  <si>
    <t>92256201</t>
  </si>
  <si>
    <t>92256324</t>
  </si>
  <si>
    <t>92379214</t>
  </si>
  <si>
    <t>92205555</t>
  </si>
  <si>
    <t>92379212</t>
  </si>
  <si>
    <t>92309836</t>
  </si>
  <si>
    <t>92309541</t>
  </si>
  <si>
    <t>92322286</t>
  </si>
  <si>
    <t>92379213</t>
  </si>
  <si>
    <t>92164214</t>
  </si>
  <si>
    <t>0062023001900004</t>
  </si>
  <si>
    <t>2023LD-000035-0005300001</t>
  </si>
  <si>
    <t>SERVICIO DE CAPACITACIÓN SOBRE BIENESTAR Y SALUD MENTAL EN LAS PERSONAS FUNCIONARIAS Y TRABAJADORAS DEL IMAS</t>
  </si>
  <si>
    <t>CRC 41300588,33</t>
  </si>
  <si>
    <t>10014924</t>
  </si>
  <si>
    <t>El Bienestar y la Salud Mental, son aspectos fundamentales para el desarrollo y el éxito de cualquier institución, organización o empresa. En el contexto de la última evaluación de Clima Organizacional realizada en el IMAS durante el 2021, se ha reportado por las personas trabajadoras que experimentan un desgaste emocional, físico y psicológico debido a la sobre carga de trabajo y contacto constante con poblaciones vulnerables. _x000D_
_x000D_
Esta situación plantea la necesidad de implementar un programa de Bienestar y Salud Mental en nuestra Institución, con el objetivo de mejorar la calidad de vida laboral y personal de las personas trabajadoras para promover su salud integral._x000D_
_x000D_
En primer lugar, la sobre carga de trabajo puede generar altos niveles de estrés y agotamiento en las personas trabajadoras. La realización de tareas demandantes y complejas, sumada a la presión por cumplir con los objetivos y expectativas, puede tener un impacto negativo en la salud física, psicológica y emocional de las personas trabajadoras. El estrés crónico y el agotamiento, conocido como Síndrome de Burnout, pueden llevar a la disminución de la productividad, el aumento del ausentismo laboral y una mayor rotación de personal. _x000D_
_x000D_
Un programa de Bienestar y Salud Mental puede ofrecer herramientas y recursos para gestionar el estrés, fomentar la resiliencia y mejorar la capacidad de afrontamiento de las personas trabajadoras, contribuyendo así a un ambiente laboral más saludable y productivo._x000D_
_x000D_
En segundo lugar, el contacto frecuente con poblaciones vulnerables que enfrentan problemas de violencia puede tener un impacto significativo en la Salud Mental de las personas trabajadoras. La exposición continua a situaciones traumáticas puede desencadenar síntomas de trastorno de estrés postraumático, ansiedad, depresión y otros trastornos relacionados. Es esencial contar con estrategias y recursos que permitan a las personas trabajadoras a procesar y manejar estas experiencias difíciles de manera saludable. Un programa de Bienestar y Salud Mental puede proporcionar capacitación en el manejo del trauma, espacios de apoyo y recursos terapéuticos adecuados, promoviendo así la salud mental y emocional de los empleados y reduciendo los riesgos asociados con la exposición a situaciones traumáticas._x000D_
_x000D_
Además, la implementación de un programa de Bienestar y Salud Mental muestra el compromiso de la institución, organización o empresa hacia el bienestar de las personas trabajadoras. Esto puede fortalecer la cultura organizacional, fomentar la lealtad y el compromiso de las personas trabajadoras, y mejorar la imagen de la empresa ante quienes la integran y el público en general.</t>
  </si>
  <si>
    <t>Dentro del recurso humano disponible para la verificación correcta de la ejecución del objeto contractual, se cuenta con el equipo de Desarrollo Humano, quienes validarán el cumplimiento del cronograma propuesto y los objetivos de la contratación pública, puntualmente el señor Jose Gabriel Sandí Alfaro y la señora Marielos Lépiz Guzmán.</t>
  </si>
  <si>
    <t>La finalidad pública de un programa de Salud Mental y Bienestar es promover y proteger la Salud Mental de las personas trabajadoras del Instituto Mixto de Ayuda Social (IMAS) para fomentar un ambiente laboral saludable y mejorar el bienestar general de los individuos. Así mismo mejorar la productividad, reducir el estrés, la ansiedad y otros problemas de Salud Mental que puedan afectar negativamente el desempeño laboral. _x000D_
_x000D_
Al proporcionar apoyo y recursos adecuados, se busca aumentar la productividad de las personas trabajadoras, disminuir el ausentismo laboral, baja motivación y alta rotación de personal para la mejora del rendimiento en pro del cumplimiento de lo establecido en el Plan Estratégico Institucional, Plan Operativo Institucional, Plan Operativo Gerencial y cualquier otra directriz dada por la Presidencia Ejecutiva y Gerencia General sobre las metas Institucionales.</t>
  </si>
  <si>
    <t>La implementación de un programa de Salud Mental en las organizaciones es de vital importancia debido a los múltiples beneficios que conlleva para tanto las personas funcionarias como para la propia empresa. A continuación, se presentan algunas justificaciones respaldadas por referencias:_x000D_
_x000D_
1.	Bienestar y productividad de las personas funcionarias: La Salud Mental de las personas trabajadoras tiene un impacto directo en su bienestar general y en su desempeño laboral. Según estudios realizados por la Organización Mundial de la Salud (OMS) y la Organización Internacional del Trabajo (OIT), los trastornos mentales y emocionales, como la depresión y la ansiedad, afectan negativamente la productividad y la calidad del trabajo de las personas trabajadoras (OMS, 2017). Implementar un programa de Salud Mental puede ayudar a prevenir, identificar y abordar estos trastornos, promoviendo así un ambiente laboral saludable y aumentando la productividad de los empleados (Economist Intelligence Unit, 2014)._x000D_
_x000D_
2.	Reducción del absentismo y presentismo laboral: Los problemas de Salud Mental son una de las principales causas de absentismo y presentismo laboral, lo cual representa un costo significativo para las Instituciones, Organizaciones y Empresas. Según un informe de la Organización para la Cooperación y el Desarrollo Económicos (OCDE), los trastornos mentales y emocionales son responsables de un alto porcentaje de días de trabajo perdidos (OCDE, 2020). Al establecer un programa o acciones que promuevan la Salud Mental y la prevención o el tratamiento temprano de estos problemas, las organizaciones pueden reducir el absentismo y mejorar la presencia efectiva de los empleados en el trabajo._x000D_
_x000D_
3.	Mejora del clima y la satisfacción laboral en las personas trabajadoras: Un programa de Salud Mental o acciones que promuevan espacios de trabajo relacionados a esta temática demuestra el compromiso de las instituciones, organizaciones y empresas hacia el bienestar de las personas trabajadoras. Al ofrecer recursos y apoyo para abordar problemas de Salud Mental, se crea un clima laboral positivo que fomenta la confianza, el compromiso y la satisfacción de las personas que integran la planilla (Hofmann y Stetler, 2016). Esto, a su vez, puede tener un impacto en la retención del talento humano y en la atracción de nuevas personas trabajadoras, ya que las organizaciones que se preocupan por la Salud Mental son percibidas como centros de trabajo altamente atractivos y responsables socialmente con las personas (Deloitte, 2020).</t>
  </si>
  <si>
    <t>La revisión del producto/servicio estará a cargo del señor Jose Gabriel Sandí Alfaro y la señora Marielos Lépiz Guzmán, funcionarios de Desarrollo Humano, quienes verificarán que lo entregado cumpla según la solicitud.</t>
  </si>
  <si>
    <t>Esta contratación corresponde un programa de Bienestar y de Salud Mental para el total de la población funcionaria IMAS, por lo que de acuerdo con las características del objeto contractual los riesgos que se identifican son:_x000D_
_x000D_
	La no presentación de ofertas que puedan ofrecer el servicio requerido, lo que provocaría que la contratación quede en estado infructuoso._x000D_
_x000D_
	La presentación de las ofertas sea superior al monto presupuestado por la Institución.</t>
  </si>
  <si>
    <t>19/07/2023 08:39</t>
  </si>
  <si>
    <t>19/07/2023</t>
  </si>
  <si>
    <t>20/07/2023 12:06</t>
  </si>
  <si>
    <t>José Gabriel Sandí Alfaro</t>
  </si>
  <si>
    <t>27/07/2023 13:35</t>
  </si>
  <si>
    <t>86101810</t>
  </si>
  <si>
    <t>92086085</t>
  </si>
  <si>
    <t>0062023001900005</t>
  </si>
  <si>
    <t>2023LD-000070-0005300001</t>
  </si>
  <si>
    <t>SERVICIO DE CAPACITACIÓN DE PROGRAMA PARA LA FORMACIÓN DE FACILITADORES/AS Y ADMINISTRADORES/AS DE PRÁCTICAS RESTAURATIVAS</t>
  </si>
  <si>
    <t>CRC 6123850</t>
  </si>
  <si>
    <t>10014951</t>
  </si>
  <si>
    <t>El conflicto es una realidad social que no podemos evitar y está presente de manera constante en la vida de todo ser humano afectando su existencia personal, laboral, organizativa y social. _x000D_
_x000D_
Históricamente, se ha considerado el conflicto como un obstáculo, una dificultad, un problema, algo negativo que es preferible evitar o, en su defecto, enfrentar de manera exitosa. _x000D_
_x000D_
Estas actitudes negativas frente al conflicto, que se encuentran en todos los niveles de nuestra sociedad, generan comportamientos evasivos o confrontacionales con el objetivo de minimizar los daños sufridos y obtener el máximo beneficio sobre la otra parte involucrada. _x000D_
_x000D_
Sin embargo, a medida que se han implementado enfoques alternativos para la resolución de conflictos, se ha llegado a la conclusión de que los métodos adversariales no se adaptan adecuadamente al mundo en el que vivimos, debido a que los costos a nivel social y organizacional de dichos métodos, así como su potencial peligro en todos los ámbitos, hacen necesario buscar y desarrollar enfoques alternativos que permitan abordar los conflictos de manera menos dolorosa para las partes involucradas y reduzcan su potencial destructivo y al mismo tiempo que faciliten soluciones constructivas y pacíficas satisfactorias para todos los implicados._x000D_
_x000D_
Es en este contexto que surgen los mecanismos de resolución alternativa de conflictos, los cuales ofrecen respuestas a esta situación al proponer conocimientos teóricos, actitudes, habilidades y estrategias prácticas. Estos mecanismos permiten a los individuos, comunidades y profesionales comprender, diseñar y afrontar situaciones de conflicto en diversos entornos con una perspectiva positiva, no violenta, no confrontacional, cooperativa y pacífica._x000D_
_x000D_
Los métodos de resolución de conflictos se encuentran institucionalizados en Costa Rica en las normativas procesales y en leyes especiales.  A partir de la declaración de interés nacional del tema, la conformación de centros de conciliación y arbitraje, la promulgación de la Ley sobre Resolución Alterna de Conflictos y Promoción de la Paz Social, número 7727, la Ley de Justicia Restaurativa Ley N° 9582 y las reformas procesales que potencian la aplicación de la conciliación judicial y extrajudicial se hace indispensable en la formación de las y los profesionales de diferentes disciplinas vinculadas a los diversos ámbitos del quehacer nacional, la capacitación y certificación en un campo que diversifica su quehacer y enriquece su crecimiento profesional y por ende, es de gran relevancia incorporar dichos conceptos en los sistemas RAC en las organizaciones._x000D_
_x000D_
Las Prácticas Restaurativas son un campo de estudio emergente en el ámbito de la Justicia Restaurativa. Durante más de cincuenta años, la Justicia Restaurativa ha sido considerada una alternativa criminológica para abordar el daño social y comunitario. En contraste con enfoques punitivos tradicionales, la Justicia Restaurativa se centra en la reparación del daño y la r</t>
  </si>
  <si>
    <t>Dentro del recurso humano disponible para la verificación correcta de la ejecución del objeto contractual, se cuenta con el equipo de Desarrollo Humano, quienes validarán el cumplimiento del cronograma propuesto y los objetivos de la contratación pública, puntualmente el señor Jose Gabriel Sandí Alfaro y la señora María de los Ángeles Lépiz.</t>
  </si>
  <si>
    <t>La finalidad pública de un programa de capacitación para la Formación de Facilitadores/as y Administradores/as de Prácticas Restaurativas, es promover y proteger las buenas relaciones laborales de las personas trabajadoras y funcionarias del Instituto Mixto de Ayuda Social (IMAS), a través de la creación de un equipo interdisciplinario que apoye el trabajo preventivo y restaurativo de la Comisión Institucional para la Resolución de Conflictos. _x000D_
_x000D_
Al proporcionar apoyo y recursos adecuados, se busca aumentar la productividad de las personas trabajadoras y la efectividad de las labores de la Institución y así poder disminuir los conflictos y las comunicaciones violentas entre las personas integrantes de la Comunidad Institucional, mismas que tienen consecuencias negativas en las variables que componen el Clima Organizacional de la Institución e impiden el cumplimiento de lo establecido en el Plan Estratégico Institucional, Plan Operativo Institucional, Plan Operativo Gerencial y cualquier otra directriz dada por la Presidencia Ejecutiva y Gerencia General sobre las metas Institucionales.</t>
  </si>
  <si>
    <t>La implementación de un programa para la formación de personas facilitadoras en Prácticas Restaurativas, permite que la Institución cuente con recurso humano capacitado y formado con las competencias profesionales para el abordaje de situaciones de conflicto a través de una alternativa de resolución basada en el diálogo, la empatía y la responsabilidad personal y grupal fomentando una cultura de paz que ejerce la resolución pacífica y constructiva de conflictos, lo que contribuye a la reducción de la violencia y la criminalidad en la sociedad, además, de contribuir en el Clima Organizacional de los centros de trabajo. _x000D_
_x000D_
Además, las Prácticas Restaurativas promueven la convivencia sana y la cohesión grupal en el trabajo. Al implementarlas en una institución pública, se establece un ambiente de respeto mutuo, comprensión y solidaridad. Las personas facilitadoras capacitadas en este enfoque pueden promover la comunicación efectiva, la escucha activa y la construcción de relaciones saludables entre las personas integrantes de la Comunidad Institucional, fortaleciendo los lazos sociales, mejora la convivencia y contribuye a la creación de entornos más seguros y armoniosos de trabajo._x000D_
_x000D_
Bajo la misma, el contar con personas formadas en Prácticas Restaurativas, brinda las herramientas y habilidades necesarias para abordar conflictos de manera constructiva a lo interno de la organización. Además, de la toma decisiones informada evitando procesos incluso judiciales de alto costo, generando una responsabilidad personal del comportamiento de cada personal y promoviendo una cultura donde las personas son agentes de cambio en su equipo de trabajo, que promueven el diálogo y el apoyo mutuo.</t>
  </si>
  <si>
    <t>La revisión del servicio estará a cargo del señor Jose Gabriel Sandí Alfaro y la señora María de los Ángeles Lépiz Guzmán, funcionarios de Desarrollo Humano, quienes verificarán que lo entregado cumpla según la solicitud.</t>
  </si>
  <si>
    <t>Esta contratación corresponde un programa capacitación de Programa para la formación de personas facilitadoras en Prácticas Restaurativas para el total de 30 personas funcionaria IMAS, por lo que de acuerdo con las características del objeto contractual los riesgos que se identifican son:_x000D_
_x000D_
	La no presentación de ofertas que puedan ofrecer el servicio requerido, lo que provocaría que la contratación quede en estado infructuoso._x000D_
_x000D_
	La presentación de las ofertas sea superior al monto presupuestado por la Institución.</t>
  </si>
  <si>
    <t>04/08/2023 08:53</t>
  </si>
  <si>
    <t>10/10/2023</t>
  </si>
  <si>
    <t>16/10/2023 08:56</t>
  </si>
  <si>
    <t>16/10/2023 09:27</t>
  </si>
  <si>
    <t>0062023001900006</t>
  </si>
  <si>
    <t>2023LD-000055-0005300001</t>
  </si>
  <si>
    <t>Servicio de capacitación para Brigada y Enlaces de Riesgo: Atención de Emergencia</t>
  </si>
  <si>
    <t>CRC 7290000</t>
  </si>
  <si>
    <t>solicitud SAP 10014996</t>
  </si>
  <si>
    <t>La capacitación en Atención Básica de Emergencias es de suma importancia para empresas y familias, ya que, en cualquier emergencia, una persona preparada hace la diferencia._x000D_
A nivel de empresas e instituciones públicas, existe una gran necesidad de tener siempre personal capacitado en atención de emergencias, de manera que se pueda atender rápidamente cualquier situación._x000D_
En virtud de lo anterior se considera de suma importancia para el IMAS, el realizar la presente contratación de servicios de capacitación (curso-taller), a efectos de poder brindar conocimientos a las personas miembros de la Brigada de Emergencias y Enlaces de Riesgo IMAS.</t>
  </si>
  <si>
    <t>Dentro del recurso humano disponible para la verificación correcta de la ejecución del objeto contractual, se cuenta con el equipo de Desarrollo Humano, quienes validarán el cumplimiento del cronograma propuesto y los objetivos de la contratación pública.</t>
  </si>
  <si>
    <t>La finalidad pública de capacitación en Atención Básica de Emergencias de las personas trabajadoras del Instituto Mixto de Ayuda Social (IMAS) es contar con personas capacitadas para atención de emergencias las cuales tengan la confianza y capacidad de reaccionar de inmediato ante un incidente, lesión o enfermedad.</t>
  </si>
  <si>
    <t>Capacitar al personal en Atención Básica de Emergencias de las personas trabajadoras del Instituto Mixto de Ayuda Social (IMAS) es de vital importancia debido a los múltiples beneficios que conlleva para tanto las personas funcionarias como para la propia empresa. A continuación, se presentan algunas justificaciones respaldadas por referencias:_x000D_
1._x000D_
Salvar vidas: se podrá dar atención de primeros auxilios de forma inmediata en caso de que una persona requiera un abordaje._x000D_
2. Reducir número de accidentes laborales: la formación en primeros auxilios ayuda a las personas trabajadoras a aprender a ser más conscientes de la seguridad en el lugar de trabajo, lo que reduce el número de accidentes y lesiones._x000D_
3. Ambiente de trabajo positivo: Al poner a disposición de las personas trabajadoras la capacitación en primeros auxilios, el patrono brinda un entorno de trabajo seguro. La formación en primeros auxilios impartida en el lugar de trabajo puede incluso utilizarse como un excelente ejercicio de formación de equipos._x000D_
4. Ofrecer un lugar seguro para trabajar: ya que se contará con personal capacitado en primeros auxilios atención de emergencias.</t>
  </si>
  <si>
    <t>1._x000D_
Personal Profesional en Salud Ocupacional la cual estará a cargo de la administración y fiscalización del contrato, así como de la coordinación y calendarización a lo largo de los doce meses de vigencia._x000D_
2._x000D_
Jefatura Desarrollo Humano, quien validará el cumplimiento de los objetivos Institucionales a través del presente contrato y el cumplimiento de los lineamientos establecidos en el presente documento.</t>
  </si>
  <si>
    <t>Esta contratación corresponde un programa de Servicio de capacitación para Brigada y Enlaces de Riesgo: Atención Básica de Emergencia para la población funcionaria IMAS, por lo que de acuerdo con las características del objeto contractual los riesgos que se identifican son:_x000D_
➢_x000D_
La no presentación de ofertas que puedan ofrecer el servicio requerido, lo que provocaría que la contratación quede en estado infructuoso._x000D_
➢_x000D_
La presentación de las ofertas sea superior al monto presupuestado por la Institución.</t>
  </si>
  <si>
    <t>12/09/2023 09:03</t>
  </si>
  <si>
    <t>12/09/2023</t>
  </si>
  <si>
    <t>18/09/2023 14:34</t>
  </si>
  <si>
    <t>18/09/2023 14:44</t>
  </si>
  <si>
    <t>86101699</t>
  </si>
  <si>
    <t>92031287</t>
  </si>
  <si>
    <t>SOLDPED 10014996</t>
  </si>
  <si>
    <t>11100000</t>
  </si>
  <si>
    <t>0062023001900007</t>
  </si>
  <si>
    <t>2023LD-000066-0005300001</t>
  </si>
  <si>
    <t>CRC 4400000</t>
  </si>
  <si>
    <t>Los repelentes de insectos ayudan a las personas a reducir su exposición a las picaduras de mosquitos que pueden transmitir virus potencialmente serios._x000D_
Muchos de los mosquitos que transmiten virus, pican mayormente cerca del amanecer y atardecer. Es importante aplicarse repelente si se está al aire libre durante esas horas del día. En muchas partes del país, hay mosquitos que también pican durante el día. Por lo cual se recomienda aplicarse repelente siempre que esté al aire libre._x000D_
¿Cómo funcionan los repelentes?_x000D_
Los mosquitos hembras pican a la gente y animales porque necesitan la proteína que se encuentra en la sangre para ayudar a desarrollar sus huevos. Los mosquitos son atraídos a la gente por los olores de la piel y el bióxido de carbono en la respiración. Muchos repelentes contienen un producto químico, N, N-n-diethyl-m-toluamide-m-toluamide (DEET en inglés), que repele al mosquito, haciendo a la persona poco atractiva para picarla. DEET no mata a los mosquitos; solo provoca que los mosquitos no localicen a las personas. Los repelentes son eficaces solamente a distancias cortas de la superficie tratada, así que usted puede todavía ver mosquitos volando cerca de usted. Mientras usted no esté siendo picado, no hay razón de aplicar más DEET._x000D_
¿Por qué usar protector solar? El protector solar protege la piel de los rayos ultravioleta del sol, o rayos UV. Hay dos tipos de rayos UV, conocidos como rayos UVA y UVB, que provocan cambios_x000D_
perjudiciales en la piel. Los rayos UVA representan hasta el 95 por ciento de la radiación ultravioleta que llega a la superficie de la tierra. Aunque los rayos UVB son menos prevalentes, también causan daños en la piel. Tanto los rayos UVA como los UVB contribuyen al desarrollo de cáncer de piel, incluyendo el carcinoma de células basales, el carcinoma de células escamosas y el melanoma. La Fundación de Cáncer de Piel, recomienda que todas las personas sin importar el color de la piel, proteja su piel usando bloqueador solar. La protección contra rayos UV es importante durante todo el año.</t>
  </si>
  <si>
    <t>La finalidad pública de la compra de repelentes para insectos y protectores solares es la protección de las personas trabajadoras y funcionarias tanto de la picadura de insectos como de los rayos ultravioleta.</t>
  </si>
  <si>
    <t>Contar con repelentes para insectos y bloqueadores solares permite:_x000D_
1. Prevenir las enfermedades transmitidas por insectos, entre las cuales se encuentran el dengue, zika y chikunguya._x000D_
2. Reducir número de incapacidades por la picadura de algún insecto ._x000D_
3. Reducir la probabilidad de que las personas funcionarias o trabajadoras desarrollen enfermedades en la piel, debido a la exposición a rayos solares.</t>
  </si>
  <si>
    <t>1._x000D_
Personal Profesional en Salud Ocupacional la cual estará a cargo de la administración y fiscalización del contrato._x000D_
2._x000D_
Jefatura Desarrollo Humano, quien validará el cumplimiento de los objetivos Institucionales a través del presente contrato y el cumplimiento de los lineamientos establecidos en el presente documento.</t>
  </si>
  <si>
    <t>➢_x000D_
La no presentación de ofertas que puedan ofrecer el producto requerido, lo que provocaría que la contratación quede en estado infructuoso._x000D_
➢_x000D_
La presentación de las ofertas sea superior al monto presupuestado por la Institución</t>
  </si>
  <si>
    <t>26/09/2023 08:30</t>
  </si>
  <si>
    <t>26/09/2023</t>
  </si>
  <si>
    <t>04/10/2023 09:51</t>
  </si>
  <si>
    <t>04/10/2023 14:32</t>
  </si>
  <si>
    <t>SOLDPED 10015018</t>
  </si>
  <si>
    <t>0062023001900008</t>
  </si>
  <si>
    <t>2023PX-000008-0005300001</t>
  </si>
  <si>
    <t>PROGRAMA DE ESPECIALIZACION EN CONTRATACION PUBLICA</t>
  </si>
  <si>
    <t>10015069</t>
  </si>
  <si>
    <t>El Instituto Mixto de Ayuda Social, en los sucesivo denominado IMAS recibe de parte del Instituto Tecnológico de Costa Rica, en adelante TEC, invitación a participar en el programa de especialización en contratación pública. _x000D_
_x000D_
	Que el Instituto Mixto de Ayuda Social (IMAS) mediante el Área de Proveeduría Institu-cional promueve acciones para mejorar la eficiencia, reducción del gasto, transparen-cia y promover de manera efectiva y consciente aspectos en protección de los recur-sos públicos, identificando como una de estas acciones, el hecho de que se encuentra la institución en el proceso de Implementación de la Ley General de Contratación Pú-blica, Ley No. 9986. _x000D_
_x000D_
Considerando que las administraciones públicas deben realizar sus procesos de contratación al amparo de la Ley 9986 y su reglamento, el cual implica cambios sustantivos en el proceso de compra de bienes y servicios por lo cual es necesario contar con personal que realice gestión de contratación pública debidamente capacitado.  Para ello el IMAS considera conveniente capacitar en primera instancia a personal de Proveeduría Institucional y de la Asesoría Jurídica, debido a estar su actividad y labores directamente vinculados al proceso de contratación pública. _x000D_
_x000D_
Se justifica que el programa de Especialización en Contratación Publica proporciona los conocimientos fundamentales de la gestión de compras en el sector público, tiene por objetivo dar una perspectiva amplia y crítica de las actividades propias del abastecimiento en las instituciones públicas, de manera que se busquen soluciones prácticas que permitan desarrollar los procesos de una forma más eficiente y eficaz. _x000D_
_x000D_
	Que mediante Directiz IMAS-GG-1253-2022 en el POR TANTO SETIMO señala que se publique el Plan de Trabajo y cronograma aprobados por la Gerencia General con las principales actividades del proceso preparatorio, responsables y plazos. Una de las principales actividades es el proceso de capacitación en materia de contratación pública enfocado en la nueva ley de contratación pública y su reglamento.  _x000D_
_x000D_
El personal que desempeñe funciones en la Dirección de Contratación Pública deberá ser idóneo. Con ese fin se dispondrán los recursos necesarios para su participación en procesos periódicos de capacitación, a fin de alcanzar niveles óptimos de profesionalización, según el perfil o puesto, conforme lo defina la Autoridad de Contratación Pública y lo gestione la Dirección de Contratación Pública._x000D_
_x000D_
La normativa de contratación pública, específicamente la Ley General de Contratación Pública y su reglamento; establecen respecto a la profesionalización del personal: _x000D_
_x000D_
Ley General de Contratación Pública:_x000D_
_x000D_
“ARTÍCULO 131- Proveedurías institucionales y juntas de adquisiciones_x000D_
(…) El personal que desempeñe funciones en las proveedurías institucionales deberá ser idóneo. Con ese fin serán sometidos a procesos periódicos de ca-pacitación, a fin de alcanzar niveles óptimos de profesionalización y acredita-ción según el</t>
  </si>
  <si>
    <t>Se cuenta con personal del Área de Desarrollo Humano, para el proceso de contratación administrativa y de gestión en lo que refiere a la coordinación con la entidad TEC-IMAS.  Se cuenta con el personal de la unidad de Capacitación quién velará por las gestiones administrativas y evaluación final del proceso.</t>
  </si>
  <si>
    <t>La actividad contractual del Estado es de suma importancia en muchos de los ámbitos de nuestra realidad cotidiana, desde el punto de vista de las Instituciones Pública, porque es el medio mediante el cual atienden sus necesidades.  Desde esta perspectiva, los especialistas en contratación Publica pueden contribuir en el desarrollo del país, con lo cual la materia resulta tener un impacto significativo en cualquier ámbito. Este programa pretende ser el mejor y más completo en la materia, formando expertos que con sus conocimientos impulsen el crecimiento de sus organizaciones._x000D_
_x000D_
Considerando el uso de los recursos públicos y la obligación de estar capacitados con el objetivo de lograr un uso sano, y eficiente con la participación de personal involucrado en los procesos de Contratación pública es de esperar lograr un adecuado desempeño en la actividad de Contratación que promueve el IMAS.</t>
  </si>
  <si>
    <t>De conformidad con la invitación de capacitación abierta se ampara la contratación de excepción a los procedimientos de contratación pública de conformidad con lo que regula la Ley de Contratación Pública y su reglamento.  _x000D_
_x000D_
Ley General de Contratación Pública:_x000D_
_x000D_
ARTÍCULO 3- Excepciones_x000D_
Se exceptúan de los procedimientos ordinarios establecidos en esta ley única-mente las siguientes actividades:_x000D_
(…)_x000D_
e) Contratación de capacitación abierta entendida como aquella donde media invitación al público en general. (…)_x000D_
_x000D_
Reglamento a la Ley de Contratación Pública:_x000D_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</si>
  <si>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Personal Profesional del área de Capacitación de Desarrollo Humano estará a cargo de la administración y fiscalización del contrato, así como de la coordinación y calendarización a lo largo de la vigencia del contrato._x000D_
_x000D_
Jefatura Desarrollo Humano, quien validará el cumplimiento de los objetivos Institucionales a través del presente contrato y el cumplimiento de los lineamientos establecidos en el presente documento. _x000D_
_x000D_
La persona Administradora del Contrato, la persona administradora del contrato confirmará que las fechas establecidas en el plan de estudios se cumplan. _x000D_
Se mantendrán reuniones permanentes de coordinación con la persona contacto definida por la persona física o jurídica a quien se le adjudico el presente contrato para conocer detalles en caso de que así lo requiera la contraparte. _x000D_
_x000D_
Se procederá a la supervisión de las actividades a fin de comprobar que la metodología empleada es la solicitada. _x000D_
_x000D_
Se aplicará un formulario con el objeto de evaluar la actividad en general y el cumplimiento de objetivos para valorar futuras contrataciones al adjudicatario. _x000D_
Recepción y revisión del Informe Final.</t>
  </si>
  <si>
    <t>Que se presente alguna deserción de las personas que asisten a la capacitación. _x000D_
Que razones de fuerza mayor requiera suspender el proceso.</t>
  </si>
  <si>
    <t>10/11/2023 12:39</t>
  </si>
  <si>
    <t>14/11/2023</t>
  </si>
  <si>
    <t>17/11/2023 12:07</t>
  </si>
  <si>
    <t>17/11/2023 13:47</t>
  </si>
  <si>
    <t>0062023001900009</t>
  </si>
  <si>
    <t>2023PX-000009-0005300001</t>
  </si>
  <si>
    <t>Programa de Especialización en Contratación Publica impartido por FundaTEC.</t>
  </si>
  <si>
    <t>CRC 13407900</t>
  </si>
  <si>
    <t>El Instituto Mixto de Ayuda Social, en los sucesivo denominado IMAS recibe de parte de FundaTEC, invitación a participar en el programa de especialización en contratación pública. _x000D_
_x000D_
	Que el Instituto Mixto de Ayuda Social (IMAS) mediante el Área de Proveeduría Institu-cional promueve acciones para mejorar la eficiencia, reducción del gasto, transparen-cia y promover de manera efectiva y consciente aspectos en protección de los recur-sos públicos, identificando como una de estas acciones, el hecho de que se encuentra la institución en el proceso de Implementación de la Ley General de Contratación Pú-blica, Ley No. 9986. _x000D_
_x000D_
Considerando que las administraciones públicas deben realizar sus procesos de contratación al amparo de la Ley 9986 y su reglamento, el cual implica cambios sustantivos en el proceso de compra de bienes y servicios por lo cual es necesario contar con personal que realice gestión de contratación pública debidamente capacitado.  Para ello el IMAS considera conveniente capacitar en primera instancia a personal de Proveeduría Institucional y de la Asesoría Jurídica, debido a estar su actividad y labores directamente vinculados al proceso de contratación pública. _x000D_
_x000D_
Se justifica que el programa de Especialización en Contratación Publica proporciona los conocimientos fundamentales de la gestión de compras en el sector público, tiene por objetivo dar una perspectiva amplia y crítica de las actividades propias del abastecimiento en las instituciones públicas, de manera que se busquen soluciones prácticas que permitan desarrollar los procesos de una forma más eficiente y eficaz. _x000D_
_x000D_
	Que mediante Directiz IMAS-GG-1253-2022 en el POR TANTO SETIMO señala que se publique el Plan de Trabajo y cronograma aprobados por la Gerencia General con las principales actividades del proceso preparatorio, responsables y plazos. Una de las principales actividades es el proceso de capacitación en materia de contratación pública enfocado en la nueva ley de contratación pública y su reglamento.  _x000D_
_x000D_
El personal que desempeñe funciones en la Dirección de Contratación Pública deberá ser idóneo. Con ese fin se dispondrán los recursos necesarios para su participación en procesos periódicos de capacitación, a fin de alcanzar niveles óptimos de profesionalización, según el perfil o puesto, conforme lo defina la Autoridad de Contratación Pública y lo gestione la Dirección de Contratación Pública._x000D_
_x000D_
La normativa de contratación pública, específicamente la Ley General de Contratación Pública y su reglamento; establecen respecto a la profesionalización del personal: _x000D_
_x000D_
Ley General de Contratación Pública:_x000D_
_x000D_
“ARTÍCULO 131- Proveedurías institucionales y juntas de adquisiciones_x000D_
(…) El personal que desempeñe funciones en las proveedurías institucionales deberá ser idóneo. Con ese fin serán sometidos a procesos periódicos de ca-pacitación, a fin de alcanzar niveles óptimos de profesionalización y acredita-ción según el perfil puesto. Quien ejerza el cargo de prov</t>
  </si>
  <si>
    <t>Se cuenta con personal del Área de Desarrollo Humano, para el proceso de contratación administrativa y de gestión en lo que refiere a la coordinación con la entidad FundaTEC-IMAS.  Se cuenta con el personal de la unidad de Capacitación quién velará por las gestiones administrativas y evaluación final del proceso</t>
  </si>
  <si>
    <t>NA</t>
  </si>
  <si>
    <t>06/12/2023 10:25</t>
  </si>
  <si>
    <t>08/12/2023 06:53</t>
  </si>
  <si>
    <t>SOLD PED 10015069</t>
  </si>
  <si>
    <t>0062023002000001</t>
  </si>
  <si>
    <t>2023LD-000078-0005300001</t>
  </si>
  <si>
    <t>SOLICITUD DE CONTRATACION MANTENIMIENTO PREVENTIVO Y CORRECTIVO, DIAGNOSTICO DEL CCTV EN BODEGA DE DONACIONES DEL IMAS</t>
  </si>
  <si>
    <t>10014864</t>
  </si>
  <si>
    <t>Mediante el proceso de contratación directa 2021CD-000119-0005300001 Compra e instalación de equipos para Sistema de Circuito Cerrado de Cámaras por medio de video (CCTV) en la Bodega de la Unidad de Donaciones, es indispensable contar con este sistema que garantice la seguridad de las personas funcionarias y de las personas usuarias, y los activos institucionales mediante el funcionamiento óptimo de las cámaras del circuito cerrado._x000D_
	Se requiere la contratación de dos mantenimientos preventivos y diagnóstico del sistema de CCTV para la Unidad de Donaciones del IMAS, bajo la modalidad de demanda. _x000D_
	La importancia de contar con los dos mantenimientos es porque nos garantiza el correcto funcionamiento del sistema de CCTV 24/7/365, así alargar la vida útil de los equipos, también se identifican las señales tempranas de un defecto para minimizar el riesgo de averías no programadas y reducir la necesidad de realizar mantenimiento correctivo._x000D_
	Esta contratación está basada en las necesidades establecidas en el Plan Anual de Adquisiciones de la institución para el año 2023.</t>
  </si>
  <si>
    <t>Para verificar la correcta ejecución del objeto contratado, la institución cuenta con el personal profesional en donaciones y la jefatura de la unidad de donaciones, quien además contará con el apoyo de los compañeros de la Bodega de Donaciones.</t>
  </si>
  <si>
    <t>Garantizar la seguridad de las personas funcionarias y usuarias que visitan la bodega de Donaciones del IMAS, y de los bienes almacenados en la bodega, así como los activos institucionales, mediante el funcionamiento óptimo de las cámaras y el circuito cerrado de televisión según los perímetros establecidos de monitoreo y las necesidades de grabación._x000D_
	_x000D_
	Por otro lado, satisfacer los requerimientos de diferentes instancias sean internos o externos, que por diferentes razones necesitan acceder al material de grabación de contenido de dichos videos, en apego a las normas que regulan el suministro de este tipo de información.</t>
  </si>
  <si>
    <t>El IMAS no cuenta con este tipo de servicio, por lo tanto, es necesario realizar la contratación a terceros del servicio de mantenimiento preventivo y correctivo del Circuito de Cámaras de Vigilancia, por lo que se hace necesario realizar esta contratación, todo de conformidad a lo establecido en la Ley General de Contratación Publica N°9986. _x000D_
El adecuado funcionamiento del sistema de CCTV es de relevancia Institucional, pues constituye un medio que permite el monitoreo de aquellas áreas incluidas dentro del perímetro de visualización, contribuyendo así a mejorar la seguridad de personas, bienes, activos y a la edificación como tal. _x000D_
Además, mediante el almacenamiento de video, la Institución cuenta con información valiosa para evidenciar situaciones que requieran este tipo de material, sea para uso interno o un requerimiento externo.</t>
  </si>
  <si>
    <t>La empresa Contratista brindará producto de cada visita una copia del REPORTE TÉCNICO a la persona Administradora del Contrato quien lo revisará para detectar si existen requerimientos de mantenimiento correctivo que deban ser gestionados.  _x000D_
En caso de presentarse un requerimiento en intervalos entre los mantenimientos, la persona operaria lo comunicará a la Administradora del Contrato, quien coordinará con la Contratista para atenderlo en el menor tiempo posible.</t>
  </si>
  <si>
    <t>•	Código 	7215170292143424: SERVICIO DE MANTENIMIENTO PREVENTIVO DEL SISTEMA DE CIRCUITO CERRADO DE TELEVISIÓN (CCTV)</t>
  </si>
  <si>
    <t>13/09/2023 09:40</t>
  </si>
  <si>
    <t>24/10/2023</t>
  </si>
  <si>
    <t>03/11/2023 10:10</t>
  </si>
  <si>
    <t>06/11/2023 11:06</t>
  </si>
  <si>
    <t>72151702</t>
  </si>
  <si>
    <t>92143424</t>
  </si>
  <si>
    <t>1.08.99</t>
  </si>
  <si>
    <t>0062023002300001</t>
  </si>
  <si>
    <t>2023LE-000003-0005300001</t>
  </si>
  <si>
    <t>Limpieza toldos</t>
  </si>
  <si>
    <t>Solicitud de pedido 10014670</t>
  </si>
  <si>
    <t>Como parte del trabajo que se desarrolla en las Unidades Locales de Desarrollo Social, abreviadas como ULDS, del Área Regional de Desarrollo Social de Alajuela (ULDS Grecia y ULDS San Ramón) como son la participación en ferias, exposiciones empresariales, reuniones con grupos organizados, capacitaciones; inauguraciones, entre otras, que generalmente se realizan al aire libre en los sectores o zonas alejadas, por lo que en las ULDS se cuenta con toldos identificados institucionalmente, que se utilizan para albergar la población tanto institucional como de las personas participantes. Por tal motivo, es importante y necesario la limpieza de los toldos, ya que los mismos están expuestos al polvo y la lluvia._x000D_
Al no existir un departamento o dependencia en la Institución que pueda brindar este servicio de limpieza es necesario contratar los servicios de limpieza para la conservación de los elementos en existencia.</t>
  </si>
  <si>
    <t>El recurso humano que estará disponible para la fiscalización correcta de la ejecución contractual será:_x000D_
_x000D_
	Fabiola López, asistente ULDS Grecia: quien coordinará con la empresa adjudicada el retiro del toldo, haciendo el trámite a lo interno para la entrega de este y verificará la satisfacción del servicio ofrecido (limpieza del toldo), además coordinará las fechas de entrega y recibido del toldo._x000D_
	Licda. Erika Matamoros, jefatura ULDS Grecia: encargada de autorizar el ingreso de las personas funcionarias de la empresa adjudicada, y el cumplimiento del servicio por parte de la empresa adjudicada._x000D_
	Liseth Alpízar, asistente ULDS San Ramón: quien coordinará con la empresa adjudicada el retiro del toldo, haciendo el trámite a lo interno para la entrega de este y verificará la satisfacción del servicio ofrecido (limpieza del toldo), además coordinará las fechas de entrega y recibido del toldo._x000D_
	Licda. Leticia Quiros, jefatura ULDS San Ramón, encargada de autorizar el ingreso de las personas funcionarias de la empresa adjudicada, y el cumplimiento del servicio por parte de la empresa adjudicada.</t>
  </si>
  <si>
    <t>Brindar un espacio a las personas participantes en actividades promovidas por la Institución; para que las proteja de las condiciones climáticas al estar a la intemperie,así como la protección de la mercadería que exhiben y con ello, sea posible realizar los diferentes eventos y cumplir con los objetivos estratégicos de la Institución._x000D_
Evidenciar la presencia de la Institución en las comunidades o donde se realicen este tipo de actividades donde participa el IMAS y la comunidad que se beneficia con los programas institucionales, como apoyo al crecimiento económico de las familias.</t>
  </si>
  <si>
    <t>A lo interno de la institución no se cuenta con maquinaria o personas funcionarias que puedan dar el servicio especializado de limpieza, dado que se cuenta con un toldo de 6x9 (capacidad 50 personas sentadas)uno de 6x6 (capacidad 30 personas sentadas) por lo que se requiere mantenerlos en las mejores condiciones, y así prolongar su vida útil y garantizar su utilidad para el desarrollo de diferentes actividades de la región. Por lo que se hace necesario la contratación de una empresa externa a la institución que brinde el servicio y que cuente con la maquinaria, personal y productos necesarios para ofrecer el servicio requerido.</t>
  </si>
  <si>
    <t>Una vez notificado el contrato por medio de la Plataforma SICOP, la administradora del contrato coordinará con la contratista para definir fecha de inicio y cronograma de servicios._x000D_
_x000D_
Se tomarán fotografías (por parte de la empresa) del estado de los toldos, como está actualmente y después de la limpieza para corroborar el servicio brindado._x000D_
_x000D_
Se le solicitara a la empresa adjudicada un breve informe del trabajo realizado, que indique las condiciones de los toldos.</t>
  </si>
  <si>
    <t>No aplica.</t>
  </si>
  <si>
    <t>Suciedad y mugre en un signo externo de la Institución._x000D_
Contagio de virus en la población institucional y beneficiarios.</t>
  </si>
  <si>
    <t>Se adjuntan términos de referencia, estudio de mercado y cronograma de actividades.</t>
  </si>
  <si>
    <t>01/03/2023 15:30</t>
  </si>
  <si>
    <t>27/04/2023</t>
  </si>
  <si>
    <t>25/05/2023 14:43</t>
  </si>
  <si>
    <t>29/05/2023 14:21</t>
  </si>
  <si>
    <t>76111505</t>
  </si>
  <si>
    <t>92055454</t>
  </si>
  <si>
    <t>0062023002300002</t>
  </si>
  <si>
    <t>2023LD-000024-0005300001</t>
  </si>
  <si>
    <t>Compra aires acondicionados ULDS Alajuela</t>
  </si>
  <si>
    <t>CRC 2100000</t>
  </si>
  <si>
    <t>Solicitud de pedido 10014815</t>
  </si>
  <si>
    <t>Dada las condiciones climáticas que imperan en nuestro país, ha provocado que la atención y permanencia de usuarios y funcionarios en las oficinas del ULDS Alajuela sean un tanto difíciles por el calor, en detrimento al servicio prestado. Se pretende instalar el aire acondicionado en los cubículos ubicados en la zonas de atención al público, por cuanto dicho espacio físico carece de una ventilación natural, debiéndose crear espacios aptos para la atención de personas funcionarias, reuniones, además se debe de sustituir los aires existentes (11617-2020-1983y 21894) ya que de acuerdo a los mantenimiento preventivos que se le realizan por parte de la empresa adjudicada recomiendan la sustitución.</t>
  </si>
  <si>
    <t>El recurso humano que estará disponible para la fiscalización correcta de la ejecución contractual será:_x000D_
 Licda. Johanna Soto, jefatura ULDS Alajuela: encargada de autorizar el ingreso de las personas funcionarias de la empresa adjudicada, y el cumplimiento del servicio por parte de la empresa adjudicada.</t>
  </si>
  <si>
    <t>Ofrecer a los usuarios y a las personas funcionarias de la ULDS de Alajuela un ambiente confortable y apto para mejorar la calidad del servicio, así como contribuir con la conservación y buen funcionamiento de los activos que se ubican en el cuarto de servidores manteniendo una temperatura adecuada para evitar el calentamiento de los equipos.</t>
  </si>
  <si>
    <t>Contratar una empresa especializada en la venta e instalación de aires acondicionados para_x000D_
garantizar que el equipo que se va adquirir sea el idóneo para los espacios donde se requieren._x000D_
Sin dejar de lado que la Institución no cuenta con personal experto por lo que es necesario_x000D_
contratar estos servicios.</t>
  </si>
  <si>
    <t>Por parte de la Institución se contará con el apoyo del funcionario Luis Paulino Zeledón en el_x000D_
ARDS de Alajuela y de la funcionaria responsable de la contratación, o el que asigne éste, el día_x000D_
en que se realice la instalación de los equipos, estarán presentes con el fin de verificar el buen_x000D_
funcionamiento de los equipos instalados, así como también se le destinara un espacio físico a_x000D_
la empresa para que guarde sus activos, también se le brindara el servicio de agua y luz.</t>
  </si>
  <si>
    <t>Que no se adjudique la contratación._x000D_
Que no haya oferentes interesados en participar._x000D_
Que los recursos presupuestarios sean insuficientes._x000D_
Que no se pueda satisfacer la necesidad de los aires acondicionados.</t>
  </si>
  <si>
    <t>Se adjuntan términos de referencia, cronograma de actividades y estudio de mercado.</t>
  </si>
  <si>
    <t>26/04/2023 08:32</t>
  </si>
  <si>
    <t>26/04/2023</t>
  </si>
  <si>
    <t>08/05/2023 08:19</t>
  </si>
  <si>
    <t>08/05/2023 14:37</t>
  </si>
  <si>
    <t>SAP: 10014815</t>
  </si>
  <si>
    <t>0062023002300003</t>
  </si>
  <si>
    <t>2023LD-000013-0005300001</t>
  </si>
  <si>
    <t>Mantenimiento de zonas verdes ARDS-Alajuela</t>
  </si>
  <si>
    <t>CRC 1880000</t>
  </si>
  <si>
    <t>Solicitud de pedido 10014861</t>
  </si>
  <si>
    <t>El Área Regional del IMAS de Alajuela cuanta con dos edificios propios y uno alquilado a los cuales se les debe brindar mantenimiento de las áreas verdes, para que se mantengan en óptimas condiciones de limpieza especialmente en época de invierno, donde el zacate crece más frecuentemente y se llena de maleza al cual hay que estar dando mantenimiento, así mismo, contribuir a la disminución de la presencia de plagas como son zancudos, hormigas, mosquitos, entre otros.  Por lo tanto, se requiere el mantenimiento de las zonas verdes (corta de zacate, recorte de arbustos, derrame de ramas, recolección y botadero de la basura)._x000D_
Debido a que la Institución no cuenta con recurso humano específico para atender este tipo de servicio, resulta necesario iniciar un procedimiento de contratación administrativa que solvente la necesidad y se implemente un contrato que brinde el mantenimiento de zonas verdes mediante procesos adecuados y con personal capacitado.</t>
  </si>
  <si>
    <t>El control y seguimiento de esta contratación, será responsabilidad de los siguientes enlaces de las instalaciones del ARDS de Alajuela, quienes coordinarán con la empresa adjudicada las fechas y horas de la prestación del servicio. _x000D_
Para la coordinación del mantenimiento de las zonas verdes se realizará en horario de 8:00 am a 4:00 pm de lunes a viernes (se puede coordinar un horario diferente a conveniencia de la Institución, según se requiera y las condiciones lo ameriten, aprobado por el administrador del contrato).  Licda. Johanna Soto de la ULDS Alajuela. Dirección: Alajuela centro, costado norte del parque del cementerio. Contacto: 2442-8887, Licda. Leticia Quiroz de la ULDS San Ramón.  Dirección: San Ramón, 200 metros al norte de la iglesia del Tremedal. Contacto: 2445-9155, Licdo. Kevin Morazán del ARDS Alajuela.  Dirección:  Alajuela, 300 Este, 400 Norte de los Semáforos de los Tribunales de Justicia. Contacto: 2430-3163</t>
  </si>
  <si>
    <t>Mantener recortado las zonas verdes del ARDS de Alajuela, contribuyendo a la buena imagen de la institución y evitando que, ante un crecimiento excesivo de la maleza en los locales, se genere algún tipo de vectores de enfermedades._x000D_
_x000D_
Así como, contar con instalaciones que posean condiciones higiénicas y libres de plagas, adecuadas tanto para la seguridad de los funcionarios como para los clientes internos y externos de la Institución.</t>
  </si>
  <si>
    <t>Es necesario satisfacer la necesidad en la contratación externa por medio de un concurso en SICOP que brinde el servicio de mantenimiento de zonas verdes para las oficinas del ARDS-Alajuela y las ULDS de Alajuela y San Ramón por cuanto a lo interno de la institución no se cuenta con personas funcionarias que puedan dar el servicio._x000D_
_x000D_
Por lo que se hace necesaria la contratación de una empresa externa a la institución que brinde el servicio y que cuente con las herramientas, seguros, personal y productos necesarios para ofrecer el servicio requerido.</t>
  </si>
  <si>
    <t>Una vez notificado el contrato por medio de la Plataforma SICOP, la administradora del contrato coordinará con la contratista para definir fecha de inicio y cronograma de servicios. Se tomarán fotografías del trabajado realizado. Se le solicitará a la empresa adjudicada un breve informe del trabajo realizado finalizado cada servicio.</t>
  </si>
  <si>
    <t>-Al no poder brindarse el mantenimiento de las zonas verdes, puede presentar la presencia de alto volumen de zacate, esto podría ocasionar enfermedades en colaboradores produciendo cuadros virales internos por albergar zancudos o roedores._x000D_
-Riesgo que los precios ofertados no se ajusten al presupuesto disponible. _x000D_
-No poder optar por la contratación del servicio de mantenimiento de zona verde, ocasionaría el aumento del volumen de zacate, que restringe la visibilidad de las instalaciones y pudiendo ser de fácil acceso al hampa.</t>
  </si>
  <si>
    <t>18/05/2023 09:49</t>
  </si>
  <si>
    <t>18/05/2023</t>
  </si>
  <si>
    <t>25/05/2023 09:21</t>
  </si>
  <si>
    <t>29/05/2023 14:19</t>
  </si>
  <si>
    <t>SAP 10014861</t>
  </si>
  <si>
    <t>0062023002300004</t>
  </si>
  <si>
    <t>2023LD-000023-0005300001</t>
  </si>
  <si>
    <t>Servicio limpieza toldos del IMAS de los ULDS Grecia y San Ramón</t>
  </si>
  <si>
    <t>El recurso humano que estará disponible para la fiscalización correcta de la ejecución contractual será:_x000D_
_x000D_
	Fabiola López, asistente ULDS Grecia: quien coordinará con la empresa adjudicada el retiro del toldo, haciendo el trámite a lo interno para la entrega de este y verificará la satisfacción del servicio ofrecido (limpieza del toldo), además coordinará las fechas de entrega y recibido del toldo._x000D_
	Licda. Erika Matamoros, jefatura ULDS Grecia: encargada de autorizar el ingreso de las personas funcionarias de la empresa adjudicada, y el cumplimiento del servicio por parte de la empresa adjudicada._x000D_
	Liseth Alpízar, asistente ULDS San Ramón: quien coordinará con la empresa adjudicada el retiro del toldo, haciendo el trámite a lo interno para la entrega de este y verificará la satisfacción del servicio ofrecido (limpieza del toldo), además coordinará las fechas de entrega y recibido del toldo._x000D_
	Licda. Leticia Quirós, jefatura ULDS San Ramón, encargada de autorizar el ingreso de las personas funcionarias de la empresa adjudicada, y el cumplimiento del servicio por parte de la empresa adjudicada.</t>
  </si>
  <si>
    <t>14/06/2023 09:02</t>
  </si>
  <si>
    <t>14/06/2023</t>
  </si>
  <si>
    <t>29/06/2023 08:02</t>
  </si>
  <si>
    <t>29/06/2023 08:07</t>
  </si>
  <si>
    <t>0062023002300005</t>
  </si>
  <si>
    <t>2023LD-000043-0005300001</t>
  </si>
  <si>
    <t>Servicio de pulido de los vehículos institucionales del ARDS Alajuela y confección de calcomanías.</t>
  </si>
  <si>
    <t>Solicitud de pedido 10014950</t>
  </si>
  <si>
    <t>Se requiere la contratación para el servicio de pulido de carrocería para cinco vehículos institucionales placas 261-222, 261-235, 261-252, 261-242 y 261-296 asignados al ARDS de Alajuela y las ULDS de Alajuela, Grecia y San Ramón, con el fin de dar cumplimiento a la recomendación emitida por la Unidad de Transportes en la supervisión que realiza anualmente y así garantizar la prolongación de la vida útil de los vehículos y la correcta identificación visual en la carretera de los números y logos que identifican a cada unidad así como a la Institución a la que pertenece._x000D_
_x000D_
La contratación se realizará en concordancia con las necesidades del ARDS de Alajuela y lo recomendado por la Unidad de Transportes, y está respaldado por el presupuesto ordinario aprobado para el año 2023</t>
  </si>
  <si>
    <t>La efectividad de la ejecución del servicio lo realizará la Licda. Lorena Calvo Castro, Jefatura del UCAR del ARDS de Alajuela y la revisión y verificación del trabajo realizado a los vehículos estará a cargo de los operadores móviles: Fernando Torres, Jason Ureña de la ULDS de Alajuela, Jonathan Campos de la ULDS de Grecia y Fabian Salas de la ULDS de San Ramón.</t>
  </si>
  <si>
    <t>Contar con cinco vehículos pulidos y con rotulación nueva para su uso e identificación institucional en el ARDS de Alajuela y ULDS correspondientes.</t>
  </si>
  <si>
    <t>El mantenimiento y buen estado tanto mecánico como de carrocería de los vehículos, es necesario con el fin de garantizar la conectividad y movilización de los funcionarios designados a realizar actividades de atención de la población objetivo y en cumplimiento con el artículo 8-Del uso de emblemas y placas en vehículos. Del Reglamento para la Administración y Prestación de Servicios de Transportes en el IMAS.</t>
  </si>
  <si>
    <t>La Jefatura del UCAR la Licda. Lorena Calvo Castro designada como fiscalizadora de la contratación, verificara que lo ofertado sea congruente con lo solicitado en el cartel, además la calidad, garantía y tiempo de entrega del trabajo será verificado por los operadores móviles de cada una de las unidades y del recibido conforme de los vehículos, una vez que se entreguen, se verificará que el servicio se desarrolle de acuerdo a lo solicitado en el cartel, así mismo, asumirá el control y verificación y finiquito con la empresa la firma de la factura y la confección de la solicitud de entrega de servicios.</t>
  </si>
  <si>
    <t>Se adjunta términos de referencia, cronograma de actividades y estudio de precios.</t>
  </si>
  <si>
    <t>28/07/2023 10:09</t>
  </si>
  <si>
    <t>28/07/2023</t>
  </si>
  <si>
    <t>16/08/2023 08:41</t>
  </si>
  <si>
    <t>21/08/2023 08:19</t>
  </si>
  <si>
    <t>76111801</t>
  </si>
  <si>
    <t>92147790</t>
  </si>
  <si>
    <t>0062023002300006</t>
  </si>
  <si>
    <t>2023LD-000044-0005300001</t>
  </si>
  <si>
    <t>Servicio reparación vehículo placa 261-296 ULDS Grecia</t>
  </si>
  <si>
    <t>CRC 1035000</t>
  </si>
  <si>
    <t>Solicitud de pedido 10014955</t>
  </si>
  <si>
    <t>Mediante el reporte de daños número 2023-05717, efectuado por el funcionario Jonathan Campos Monge, operador móvil del ULDS Grecia, señala que el vehículo presenta daños con el conjunto del embrague, plato de presión, rol de empuje, entre otras se toma la decisión de llevar el vehículo al taller de la Purdy Motor en Grecia, quien según diagnóstico se le debe  realizar las reparaciones indicadas. Por lo tanto, en coordinación con la Unidad de Transportes se cuenta con la autorización para realizar las reparaciones al vehículo placa 261-296, con el fin de preservar la vida útil del vehículo y resguardar la vida de las personas que se trasladan para realizar funciones propias a sus cargos. Además,  es importante conservar el buen funcionamiento del vehículo para evitar accidentes de tránsito, así como para el cumplimiento de los objetivos y metas institucionales.</t>
  </si>
  <si>
    <t>La institución no cuenta con el personal necesario y capacitado en la reparación de este tipo de activos, por lo cual se requiere la contratación de un ente externo. Para el seguimiento del contrato se cuenta con la funcionaria responsable de la contratación, Licda. Lorena Calvo Castro, coordinadora del UCAR Alajuela, quien se encargará de supervisar lo relacionado con el contrato, el operador móvil de la ULDS Grecia, Jonathan Campos, quien verificará que el vehículo funcione en óptimas condiciones y reportará cualquier anomalía que se presente, para que se haga efectiva la garantía del trabajo realizado. Además, de ser necesario se cuenta con la Unidad de Transportes del IMAS quien puede colaborar con la revisión del vehículo, si fuera necesario.</t>
  </si>
  <si>
    <t>Contar con un vehículo (activo Institucional) óptimas condiciones, con los mantenimiento necesarios para que funcione adecuadamente, minimizar en la mediada posible los accidentes de tránsito por causa mecánica y resguardar la integridad física de las personas que transitan en el vehículo para el cumplimiento de sus funciones y objetivos institucionales.</t>
  </si>
  <si>
    <t>El IMAS no cuenta con un departamento que brinde este tipo de servicio, por tanto, es necesario realizar la solicitud de contratación para que un tercero pueda ofrecer sus servicios, a su vez es de gran interés para la Institución, ya que se debe de velar por mantener los equipos institucionales en óptimas condiciones. Cabe destacar que esta adquisición está aprobada por las autoridades competentes y se encuentra en el Presupuesto Administrativo. El servicio brindado tiene que cumplir con las características solicitadas por parte del ARDS Alajuela. Además, se debe de realizar una Licitación Reducida según lo establecido en la ley de Contratación Administrativa y el Reglamento, de acuerdo con los límites de contratación del artículo 36 de  la Ley General de Contratación Pública.</t>
  </si>
  <si>
    <t>El vehículo una vez reparado estará a prueba por parte del operador móvil del ULDS Grecia, quien determinará que todo funcione de acuerdo con lo ofertado y comunicará a la administradora del contrato.</t>
  </si>
  <si>
    <t>03/08/2023 09:57</t>
  </si>
  <si>
    <t>03/08/2023</t>
  </si>
  <si>
    <t>16/08/2023 08:42</t>
  </si>
  <si>
    <t>16/08/2023 10:35</t>
  </si>
  <si>
    <t>SAP: 10014955</t>
  </si>
  <si>
    <t>0062023002400001</t>
  </si>
  <si>
    <t>2023LD-000018-0005300001</t>
  </si>
  <si>
    <t>Instalación de motor eléctrico para portón principal, ULDS Golfito</t>
  </si>
  <si>
    <t>CRC 840000</t>
  </si>
  <si>
    <t>10014793</t>
  </si>
  <si>
    <t>El portón principal para ingreso de vehículos y personas al edificio de la ULDS Golfito se encuentra a una distancia de aproximadamente 20 m del local y se opera manualmente. _x000D_
_x000D_
Al ingreso y salida de vehículos, abrir en la mañana o cerrar a la salida, los oficiales deben presentarse a su apertura o cierre y deben descuidar momentáneamente su puesto para asistir y colaborar en esta tarea, lo que genera cierto riesgo en la seguridad general de la oficina._x000D_
_x000D_
Por otra parte, en los períodos de lluvia, existe exposición de los oficiales de seguridad, ya que se mojan o arriesgan al impacto de un rayo. Aspecto que afecta tanto la salud, como la vida misma de estas personas.</t>
  </si>
  <si>
    <t>a)	La persona funcionaria designada en la Jefatura de cada oficina; así como cada persona funcionaria de la ULDS Golfito, en función de velar por el uso correcto y buen funcionamiento del equipo adquirido._x000D_
_x000D_
b)	La persona funcionaria designada como Jefatura de la Unidad de Coordinación Administrativa Regional Brunca, será la encargada de Coordinar y Fiscalizar la contratación y tramitología en el Sistema de Compras Públicas. _x000D_
_x000D_
c)	El personal de la UCAR, que se encargará de dar acompañamiento y apoyo en los procedimientos referentes al cumplimiento sobre las condiciones pactadas en el contrato.</t>
  </si>
  <si>
    <t>En primera instancia este recurso permite el resguardo de la salud de las personas funcionarias para que puedan brindar un servicio oportuno._x000D_
_x000D_
Facilita dar un servicio más ágil para las personas funcionarias de la Institución, al facilitar el ingreso a las oficinas._x000D_
_x000D_
Permite mejorar la seguridad al contar con instrumentos que faciliten las labores de los oficiales que velan por el cuidado de instalaciones y activos del IMAS.</t>
  </si>
  <si>
    <t>El IMAS, por su razón de ser no cuenta con un stock de equipos para solventar las necesidades de las diferentes oficinas a nivel nacional. Tampoco cuenta con personal suficiente ni materiales para realizar la instalación de dichos equipos, por lo que se requiere la contratación de una empresa que pueda proveer tanto el motor que se requiere, como la mano de obra para dejar instalado y en funcionamiento el portón de forma electrónica.</t>
  </si>
  <si>
    <t>a)	Recepción y verificación de los productos: Al momento de la entrega se verificará que el producto entregado cumpla con las características solicitadas y según fue cotizado._x000D_
_x000D_
b)	Pruebas de funcionamiento:  Al momento de la recepción se deberá verificar que el producto quede debidamente instalado y funcionando de forma correcta.  Así como la debida corrección de la estructura del edificio que haya sido afectada._x000D_
_x000D_
_x000D_
c)	Uso de garantías: Se estará en continuo monitoreo y vigilancia del motor durante su operación y de encontrar algún defecto en el producto o instalación, se hará valer la garantía que cubre el servicio y/o producto contratado.</t>
  </si>
  <si>
    <t>En este caso no aplica</t>
  </si>
  <si>
    <t>Al ser éste un producto importado depende de la variable “Tipo de Cambio” dado que la comercialización con entidades foráneas aplica el valor de sus bienes para la venta en dólares.  Por lo tanto, esta comercialización es susceptible al valor del dólar en el momento de la adquisición de los bienes y servicios._x000D_
_x000D_
En esta línea, se cuenta con el riesgo de que, en el momento de llevar a cabo el procedimiento de compra, el dólar pueda haber subido un incremento considerable, lo que hace que el presupuesto estimado para esta solicitud se vuelva insuficiente y obligue a la solicitud de un monto mayor o de adquirir menor cantidad de productos, lo que vería afectada la solución al problema en algún porcentaje.</t>
  </si>
  <si>
    <t>El detalle de la contratación se adjunta en documento "Términos de Referencia"</t>
  </si>
  <si>
    <t>23/03/2023 13:43</t>
  </si>
  <si>
    <t>24/03/2023</t>
  </si>
  <si>
    <t>11/05/2023 08:23</t>
  </si>
  <si>
    <t>12/05/2023 09:18</t>
  </si>
  <si>
    <t>26101112</t>
  </si>
  <si>
    <t>92370575</t>
  </si>
  <si>
    <t>5.01.01</t>
  </si>
  <si>
    <t>0062023002400002</t>
  </si>
  <si>
    <t>Compra de Aires Acondicionados para varias oficinas del Área Regional de Desarrollo Social Brunca</t>
  </si>
  <si>
    <t>CRC 12490000</t>
  </si>
  <si>
    <t>10014795</t>
  </si>
  <si>
    <t>El tema de atención a los usuarios es de gran importancia para el cumplimiento de los objetivos institucionales por lo que es de suma prioridad brindar un servicio oportuno y de calidad, que garantice la dignidad que la población usuaria merece._x000D_
_x000D_
De acuerdo con los recursos institucionales, se ha venido dotando de equipos para climatizar las diferentes oficinas; sin embargo, a hoy, existen algunas necesidades que no se han podido atender en esta línea._x000D_
_x000D_
Otro punto importante es que el crecimiento en número de colaboradores ha requerido de algunas modificaciones en los locales y reubicación de las ULDS a edificios más grandes, con el fin de acomodar el personal que labora para la Institución. Esto ha generado nuevas necesidades de equipo que permita ofrecer un ambiente más confortable, tanto a las personas funcionarias como a los usuarios institucionales._x000D_
_x000D_
Como ya es conocido, la región presenta un clima muy caliente y las diferentes oficinas requieren de aires acondicionados que faciliten mejores condiciones para una eficaz atención de las personas solicitantes de los servicios que ofrece el IMAS.</t>
  </si>
  <si>
    <t>a)	La persona funcionaria designada en la Jefatura de cada oficina, en función de velar por el uso correcto y buen funcionamiento de los equipos adquiridos._x000D_
_x000D_
b)	La persona funcionaria designada como Jefatura de la Unidad de Coordinación Administrativa Regional Brunca, será la encargada de Coordinar y Fiscalizar la contratación y tramitología en el Sistema de Compras Públicas. _x000D_
_x000D_
c)	El personal de la UCAR, que se encargará de dar acompañamiento y apoyo en los procedimientos referentes al cumplimiento sobre las condiciones pactadas en el contrato.</t>
  </si>
  <si>
    <t>Con este proyecto se pretende crear las condiciones adecuadas para brindar un servicio oportuno, digno y de calidad a los usuarios institucionales cuando son atendidos en las oficinas del IMAS.</t>
  </si>
  <si>
    <t>El IMAS, por su razón de ser no cuenta con un stock de equipos de aire acondicionado para solventar las necesidades de las diferentes oficinas a nivel nacional. Tampoco cuenta con personal suficiente ni materiales para realizar la instalación de dichos equipos, por lo que se requiere la contratación de una empresa que pueda proveer tanto los aparatos como la mano de obra para dejar instaladas y en funcionamiento las unidades adquiridas.</t>
  </si>
  <si>
    <t>a)	Recepción y verificación de los productos: Al momento de la entrega se verificará que los productos entregados cumplan con las características solicitadas y según fueron cotizados._x000D_
_x000D_
b)	Pruebas de funcionamiento:  Al momento de la recepción se deberá verificar que los productos queden debidamente instalados y funcionando de forma correcta.  Así como la debida corrección de la estructura del edificio que haya sido afectada._x000D_
_x000D_
c)	Uso de garantías: Se estará en continuo monitoreo y vigilancia de las unidades durante su operación y de encontrar algún defecto en el producto o instalación, se hará valer la garantía que cubre el servicio contratado.</t>
  </si>
  <si>
    <t>Para esta solicitud de contratación no se determinó terceras partes que se puedan ver afectadas en el proceso</t>
  </si>
  <si>
    <t>Al ser productos importados dependen de la variable “Tipo de Cambio” dado que la comercialización con entidades foráneas aplica el valor de sus bienes para la venta en dólares.  Dado lo anterior, toda comercialización es susceptible al valor del dólar en el momento de la adquisición de los bienes y servicios._x000D_
_x000D_
En esta línea, se cuenta con el riesgo de que en el momento de llevar a cavo el procedimiento de compra, el dólar pueda haber subido un incremento considerable, lo que hace que el presupuesto estimado para esta solicitud se vuelva insuficiente y obligue a la solicitud de un monto mayor o de adquirir menor cantidad de productos, lo que vería afectada la solución al problema en algún porcentaje.</t>
  </si>
  <si>
    <t>Para mayor detalle favor guiarse por el documento adjunto "Términos de Referencia"</t>
  </si>
  <si>
    <t>28/03/2023 09:43</t>
  </si>
  <si>
    <t>28/03/2023</t>
  </si>
  <si>
    <t>12/05/2023 09:13</t>
  </si>
  <si>
    <t>92260407</t>
  </si>
  <si>
    <t>92370453</t>
  </si>
  <si>
    <t>92260414</t>
  </si>
  <si>
    <t>0062023002400003</t>
  </si>
  <si>
    <t>2023LE-000007-0005300001</t>
  </si>
  <si>
    <t>Alquiler de local para reubicar oficina ULDS Coto Brus</t>
  </si>
  <si>
    <t>CRC 180000000</t>
  </si>
  <si>
    <t>10014898</t>
  </si>
  <si>
    <t>El ULDS Coto Brus cuenta con un edificio alquilado y presenta un contrato por tiempo indefinido, dado a que, por su antigüedad, esa era la forma de negociación en el momento de la firma._x000D_
_x000D_
Con el pasar de los años, se ha experimentado un crecimiento en el número de personas funcionarias de la Institución, lo que ha generado la ocupación de espacios comunes y pasillos, con áreas de trabajo estrechas y de poca funcionalidad.  _x000D_
_x000D_
Por otra parte, la situación actual provoca el incumplimiento de la normativa en aspectos de seguridad y salud ocupacional.  _x000D_
_x000D_
Otro aspecto para destacar es que desde que se firmó el contrato para alquiler de este local, las normas han cambiado y en ese momento no se exigían algunos aspectos que hoy se deben de cumplir, pero que a hoy el local no ha presentado adecuaciones al respecto._x000D_
_x000D_
En vista de lo anterior, se tomó la decisión de tramitar una solicitud para adquirir un nuevo servicio de alquiler para las oficinas del ULDES en el cantón de Coto Brus, permitiendo así satisfacer las necesidades institucionales actuales, así como también ofrecer a los usuarios tanto internos como externos las condiciones necesarias para realizar el trabajo y brindar una atención adecuada.</t>
  </si>
  <si>
    <t>Dentro del recurso humano disponible para la verificación correcta de la ejecución del objeto contractual se cuenta con los siguientes profesionales:_x000D_
_x000D_
Personal de la UCAR para seguimiento a la contratación y verificación en la entrega del objeto en cumplimiento de todos los requerimientos solicitados en el cartel._x000D_
_x000D_
Se cuenta con la Jefatura de la ULDS Coto Brus, quien será la administradora del contrato y responsable del local y sus activos._x000D_
_x000D_
Existe el apoyo de otras unidades institucionales como lo son: Tecnologías de Información, la Profesional de Salud Ocupacional y el encargado de Infraestructura institucional. Estos profesionales serán convocados para colaborar en la supervisión para el cumplimiento del local en cuanto a normas referentes a sus competencias.</t>
  </si>
  <si>
    <t>Contar con condiciones de infraestructura polivalentes para la efectiva operación de los funcionarios del ULDS Coto Brus; así como la atención oportuna y eficaz para los usuarios institucionales.</t>
  </si>
  <si>
    <t>La institución no cuenta en la zona con edificios ni terrenos para la construcción que puedan ser utilizados como oficinas de atención a los usuarios institucionales._x000D_
_x000D_
Por las condiciones de terreno y edificio actual que se alquila, es difícil solicitar al propietario una ampliación y/o remodelación para adecuarlo a las necesidades actuales de la Institución._x000D_
_x000D_
Por tanto, en vista de lo anterior es necesario realizar el proceso de contratación administrativa para alquilar un nuevo local que supla las necesidades espaciales y así brindar condiciones de infraestructura adecuadas para que el ULDS Coto Brus pueda ejecutar los objetivos institucionales de forma eficaz._x000D_
_x000D_
Para definir las características técnicas de la edificación se contó con el apoyo del encargado de Infraestructura institucional, la jefatura de la ULDS de Coto Brus, quienes elaboraron el alcance de los espacios necesarios y salud ocupacional y Tecnologías de la Información aportó los temas relacionados con seguridad humana y redes de telecomunicaciones.</t>
  </si>
  <si>
    <t>Los encargados de verificar que los locales cumplan con las especificaciones aquí consignadas y que cumplan con las condiciones de calidad ofertadas serán:_x000D_
•	Persona profesional de Infraestructura Institucional del Área de Servicios Generales, encargado de la verificación de las condiciones arquitectónicas y constructivas de los locales. _x000D_
_x000D_
•	Persona profesional de Salud Ocupacional, quien verificará las condiciones referentes a esta especialidad.</t>
  </si>
  <si>
    <t>Esta contratación corresponde a un arrendamiento de un local por lo que de acuerdo con las particularidades del objeto contractual no se ubica ningún tercero interesado o afectado.</t>
  </si>
  <si>
    <t>27.1.	 El objeto de esta contratación se sitúa en una localidad con terrenos muy irregulares, lo que aporta un eventual riesgo por deslizamiento.  Es por ello por lo que ésta es una variable a la que la evaluación de los locales ofrecidos debe de dársele gran énfasis para asegurar el bienestar de las personas y activos institucionales._x000D_
_x000D_
27.2.	En el caso de que el local necesite de mejoras o reparaciones, el propietario se atrase en la entrega del local consecuencia de estas._x000D_
_x000D_
27.3.	Que se produzcan afectaciones en el desarrollo normal de los servicios debido al atraso en la atención de reparaciones o mantenimientos que necesite el local durante su uso y que sean responsabilidad del propietario.</t>
  </si>
  <si>
    <t>Para información más detallada favor verificar documento "Términos de Referencia...."</t>
  </si>
  <si>
    <t>19/06/2023 11:19</t>
  </si>
  <si>
    <t>16/08/2023</t>
  </si>
  <si>
    <t>29/08/2023 07:49</t>
  </si>
  <si>
    <t>29/08/2023 10:36</t>
  </si>
  <si>
    <t>0062023002400004</t>
  </si>
  <si>
    <t>2023LD-000072-0005300001</t>
  </si>
  <si>
    <t>Instalación de motor eléctrico para portón principal, ULDS Golfito.</t>
  </si>
  <si>
    <t>Para el caso de esta contratación no se identificaron.</t>
  </si>
  <si>
    <t>Favor revisar documento Términos de Referencia con las especificaciones detalladas del servicio requerido.</t>
  </si>
  <si>
    <t>08/08/2023 11:45</t>
  </si>
  <si>
    <t>08/08/2023</t>
  </si>
  <si>
    <t>18/08/2023 09:54</t>
  </si>
  <si>
    <t>21/08/2023 08:08</t>
  </si>
  <si>
    <t>0062023002400005</t>
  </si>
  <si>
    <t>Contratación de una consultoría para el diseño e inspección de un nuevo edificio para las oficinas del ARDS Brunca y la ULDS Pérez Zeledón.</t>
  </si>
  <si>
    <t>CRC 241705882</t>
  </si>
  <si>
    <t>10014965</t>
  </si>
  <si>
    <t>De acuerdo con el tipo de contratación, se debe realizar la contratación de la consultoría para el diseño y la inspección de la construcción de un edificio según se detalla:_x000D_
_x000D_
El IMAS a nivel nacional ha tenido un alto crecimiento en objetivos y por ende en su población de colaboradores, aspecto que influyó en el aumento de personal asignado para la atención de la Región Brunca. En los últimos tres años el funcionariado regional se incrementó en más de un 50% y de un momento a otro, algunos locales se volvieron pequeños para albergar en forma eficaz a todas las personas funcionarias, además de la población beneficiaria que requiere los servicios institucionales _x000D_
 _x000D_
Esta situación mejoró en gran medida con el alquiler de un local para ubicar las oficinas administrativas en Pérez Zeledón, el cual por ubicarse a unos metros de la ULDS permite una coordinación óptima entre ambas unidades. La oficina de la ULDES logró descongestionarse en gran medida, aunque no fue posible mejorar las condiciones para la atención de usuarios de forma privada y con mayor dignidad. _x000D_
_x000D_
 Aparte, esta alternativa generó un aumento en el gasto operativo de la Institución, al tener que pagar el alquiler de un local, que por sus características físicas y de ubicación, alude un costo muy elevado.  Este costo financiero, además, no es conveniente, ya que no deja ningún beneficio residual favorable ante un eventual rompimiento de contrato. _x000D_
 _x000D_
Por otra parte, la ULDS Pérez Zeledón se encuentra en un edificio muy antiguo, que con el pasar de los años y el crecimiento de la Institución, el local se fue modificando poco a poco según se iba necesitando; sin embargo, las características actuales de la institución y la forma correcta intervención, sugieren un espacio diferente adecuado a una normativa más dignificante de las personas beneficiarias del IMAS. _x000D_
 _x000D_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_x000D_
 _x000D_
Todos los aspectos valorados anteriormente han permitido un análisis de mejora en la situación actual y hace surgir la idea de que es mejor para los intereses institucionales la construcción de un edificio capaz de albergar las oficinas administrativas y las de la ULDS Pérez Zeledón. Esta alternativa permite contar con oficinas adecuadas a los intereses institucionales, con menos costos de inversión en mantenimiento y con ahorros por el impago de alquiler que se genera al contratar espacios extra para albergar toda la población institucional.</t>
  </si>
  <si>
    <t>Para dar el respectivo seguimiento y control al proyecto, la Institución cuenta con las siguientes personas funcionarias, que desde su ámbito laboral se encargarán de velar por la buena operación del servicio contratado y según se detalla:_x000D_
_x000D_
a.	Lcda. Ruth Yesenia Arias Quesada, Jefa Regional del ARDS Brunca, como representante de la Unidad Solicitante del proyecto, como apoyo en la revisión y aprobación de los diseños, y revisión conjunta de las diferentes propuestas que haga la adjudicataria de la contratación._x000D_
_x000D_
b.	MSc. Dilana Zúñiga Ureña, Jefa de la ULDS Pérez Zeledón, como apoyo en la revisión y aprobación de los diseños, y revisión conjunta de las diferentes propuestas que haga la adjudicataria de la contratación en referencia a la oficina de su unidad a cargo._x000D_
_x000D_
c.	Licda. Maydolly Barrantes Rojas, Jefa UCAR del ARDS Brunca, como contraparte Institucional encargada de la Administración del contrato._x000D_
_x000D_
d.	Arq. Teodoro Hodgson Bustamante. Como representante del Área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t>
  </si>
  <si>
    <t>Con este proyecto se pretende, en primera instancia, una atención adecuada y digna para los usuarios institucionales, así como brindar espacios físicos según la norma legal y ocupacional, que brinde las mejores condiciones a las personas funcionarias de la Institución para que puedan brindar un servicio eficaz a la población._x000D_
 _x000D_
Por otra parte, se busca una buena administración de los recursos públicos al buscar disminuir el costo por pago de alquiler, mismo que es sumamente alto, por lo que permite un ahorro de recursos del presupuesto anual por pago de alquiler del local del ARDS Brunca y altos costos de mantenimiento preventivo y correctivo en el antiguo edificio de la ULDS Pérez Zeledón.</t>
  </si>
  <si>
    <t>A pesar de que el IMAS cuenta con algún personal competente para este tipo de tareas, son funcionarios abocados a otras tareas y con poco tiempo para recargarles este tipo de funciones.  Es por ello por lo que se hace necesaria la contratación de una empresa externa que brinde el servicio requerido._x000D_
_x000D_
Es importante mencionar que el tipo de contratación requiere de un equipo de trabajo con diversas capacidades y destinados a tiempo completo en las labores solicitadas, aspecto que no es posible cubrir con el mismo personal con que cuenta la Institución.</t>
  </si>
  <si>
    <t>a.	OBSERVACIÓN DE CAMPO: Coordinación con la contratista y discusión sobre los requerimientos del proyecto, en base a lo observado en el campo. Es relevante en este proceso la asesoría, inspección y evaluación de cada etapa por parte de los profesionales de la institución a cargo fiscalización de la obra y la estrecha relación que se mantenga con la consultora. _x000D_
_x000D_
b.	REUNIONES DE COORDINACIÓN: Cuando se notifique al oferente sobre la adjudicación, se planteará una primera reunión de coordinación, para detallar aspectos de la oferta que se necesiten consultar o aclarar. Además, durante todo el proceso de la consultoría y la ejecución de la obra se realizar reuniones de coordinación. _x000D_
_x000D_
c.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_x000D_
_x000D_
d.	GARANTÍA DEL PRODUCTO: Se cubre por lo que indica el Reglamento de Servicios Profesionales del Colegio de Ingenieros y Arquitectos y por lo indicado en la Ley de Contratación Administrativa.</t>
  </si>
  <si>
    <t>Este tipo de proyectos por lo general polariza las opiniones de terceros con algún grado de interés en el servicio que brinda la Institución._x000D_
_x000D_
26.1	En primera instancia se cuenta con la población usuaria, misma que por su localización geográfica va a reaccionar de forma positiva o negativa, de acuerdo con el beneficio de cercanía o lejanía hacia la recepción de los servicios institucionales._x000D_
_x000D_
Para este caso, el problema podría ser el transporte; sin embargo, existen medios que brindan este servicio en un perímetro cercano, lo que facilitaría el traslado de la población usuaria._x000D_
_x000D_
26.2	El Gobierno Local (La Municipalidad de Pérez Zeledón) quien ha realizado grandes esfuerzos por concentrar los servicios al público mediante la creación de un centro institucional, que abarque la mayor cantidad posible de entidades estatales. Esto con el fin de facilitar la movilidad de los ciudadanos al realizar gestiones o trámites._x000D_
_x000D_
En este caso, se buscará una mayor comunicación con el Gobierno Local en función de coordinar acciones que permitan la mejora de recursos al entorno, tales como vías de comunicación y otros servicios.</t>
  </si>
  <si>
    <t>Para este procedimiento se han identificado los siguientes riegos:_x000D_
_x000D_
27.1	Que el precio de los productos de construcción experimente aumentos muy elevados, lo que provoque un incremento y la Administración no cuente con el presupuesto requerido para cubrir el faltante._x000D_
_x000D_
27.2	La falta de participación de oferentes, lo cual provocaría un atraso en el inicio del proyecto._x000D_
_x000D_
27.3	Que las ofertas recibidas para la consultoría no se ajusten a los requerimientos exigidos, por lo que se deba reiniciar el procedimiento de contratación, lo que ocasiona un atraso para obtener el nuevo edificio.</t>
  </si>
  <si>
    <t>Se adjuntan Términos de Referencia y documentos complementarios de la contratación</t>
  </si>
  <si>
    <t>16/08/2023 11:12</t>
  </si>
  <si>
    <t>28/08/2023</t>
  </si>
  <si>
    <t>81141805</t>
  </si>
  <si>
    <t>92207179</t>
  </si>
  <si>
    <t>10014965 Superv. Constructiva</t>
  </si>
  <si>
    <t>92207173</t>
  </si>
  <si>
    <t>10014965 Visados y permisos</t>
  </si>
  <si>
    <t>10014965 Asesoría p/ Licit</t>
  </si>
  <si>
    <t>10014965 Planos constructivos</t>
  </si>
  <si>
    <t>10014965 Anteproyecto</t>
  </si>
  <si>
    <t>10014965 Estudios Preliminares</t>
  </si>
  <si>
    <t>10014965 Presupuesto detallado</t>
  </si>
  <si>
    <t>10014965 Viabilidad ambiental</t>
  </si>
  <si>
    <t>0062023002500001</t>
  </si>
  <si>
    <t>2023LY-000002-0005300001</t>
  </si>
  <si>
    <t>Servicio de arrendamiento de local para la Unidad Local de Desarrollo Social Turrialba</t>
  </si>
  <si>
    <t>CRC 551670409,8</t>
  </si>
  <si>
    <t>10014807</t>
  </si>
  <si>
    <t>La ULDS Turrialba cuenta con un edificio alquilado, el cual se ubica en la provincia Cartago, en el cantón de Turrialba, distrito Turrialba, Centro Comercial Yee, de la MUCAP 75 metros al este, local al fondo; en este lugar se encuentran las oficinas de la unidad local; el contrato actual cuenta con una vigencia de seis meses, cuya fecha establecida va del 17 febrero hasta el 17 de agosto del presente año. _x000D_
_x000D_
Esta infraestructura alberga en la actualidad dieciséis personas funcionarias del IMAS, así como una persona de seguridad, una persona de limpieza y resguarda los activos institucionales, expedientes y Fichas de Información Social (FIS); también a personas usuarias y beneficiarias que asisten diariamente a las oficinas a solicitar algún servicio institucional. _x000D_
_x000D_
Debido a la fecha límite de permanencia en el local (hasta el 17 de agosto 2023), se requiere tramitar un nuevo contrato de alquiler para las oficinas de la ULDS en el cantón de Turrialba, con el fin de no afectar la continuidad del servicio institucional que se brinda en la zona de Turrialba, permitiendo así satisfacer las necesidades de infraestructura requeridas para los procesos de atención de la unidad local.</t>
  </si>
  <si>
    <t>Dentro del recurso humano disponible para la verificación correcta de la ejecución del objeto contractual se cuenta con el profesional administrativo Johnny Arnoldo Arias Calderón, quien será el responsable de realizar el estudio técnico, la jefatura de la UCAR Alexandra Chacón Chacón (persona Administradora de Contrato) verificará que la entrega del objeto cumpla con todos los requerimientos solicitados en el cartel, esto con el apoyo de los encargados de Tecnologías de Información que la jefatura de esta instancia determinará en su momento, la Profesional de Salud Ocupacional Diana Vargas Garita y el encargado de Infraestructura institucional Teodoro Hodgson Bustamante.</t>
  </si>
  <si>
    <t>Contar con condiciones de infraestructura adecuadas que permitan el desarrollo óptimo de los procesos de atención de la ULDS Turrialba, esto al tener un inmueble que reúna las condiciones necesarias con un precio razonable. _x000D_
_x000D_
 _x000D_
_x000D_
Considerando el principio del valor de dinero cabe destacar que en el estudio de mercado se realizó un arduo recorrido por el cantón de Turrialba con el fin de identificar y verificar los posibles locales, se concluye que el metraje de varios locales es sumamente pequeño, donde solo dos podrían cumplir con las necesidades expuestas en este documento, de los cuales se determina el monto promedio.</t>
  </si>
  <si>
    <t>De acuerdo con la cantidad de funcionarios (dieciséis) y cada uno de los espacios que son necesarios para realizar las gestiones diarias, mediante oficio IMAS-SGDS-ARDSC-UCAR-0016-2023 se solicitó apoyo técnico para definir aspectos importantes sobre los términos de referencia al encargado de infraestructura Institucional el Arq. Teodoro Hodgson Bustamante, donde se determinan las dimensiones mínimas requerías con las cuales debe contar un Edificio que sea óptimo para ofrecer a los clientes tanto internos como externos las condiciones necesarias para brindar un servicio de calidad, se puede visualizar en el punto 11 Descripción del bien, servicio u obra.  _x000D_
_x000D_
 _x000D_
_x000D_
Por tanto, en vista de lo anterior es necesario realizar el proceso de contratación administrativa para alquilar un local que supla las necesidades espaciales y así brindar condiciones de infraestructura adecuadas para que el ULDS Turrialba pueda ejecutar los objetivos institucionales que le son encomendados.</t>
  </si>
  <si>
    <t>Las personas encargadas de verificar que los locales cumplan con las especificaciones aquí consignadas y que cumplan con las condiciones de calidad ofertadas serán: _x000D_
_x000D_
 _x000D_
_x000D_
La persona profesional encargada de Infraestructura Institucional del Área de Servicios Generales será la encargada de la verificación de las condiciones arquitectónicas y constructivas de los locales.  _x000D_
_x000D_
 _x000D_
_x000D_
La persona profesional de Salud Ocupacional verificará las condiciones referentes a esta especialidad.  _x000D_
_x000D_
La persona técnica de Tecnología de Información será la encargada de la verificación de las redes y temas de tecnología para que se garantice su buen funcionamiento.</t>
  </si>
  <si>
    <t>Esta contratación corresponde a un arrendamiento de un local, por lo que, de acuerdo con las particularidades del objeto contractual, no se ubica ningún tercero interesado o afectado.</t>
  </si>
  <si>
    <t>Esta contratación corresponde a un arrendamiento de un local por lo que de acuerdo con las particularidades del objeto contractual los riesgos que se identifican son: _x000D_
_x000D_
La no presentación de ofertas que puedan brindar las condiciones requeridas, lo que provocaría que la contratación quede en estado infructuoso.  _x000D_
_x000D_
No contar con un contrato notificado antes de la fecha prevista de conclusión del actual contrato. _x000D_
_x000D_
Un atraso en la entrega del inmueble lo que ocasionaría atraso en otras contrataciones asociadas a esta contratación.</t>
  </si>
  <si>
    <t>Se adjuntan documentos:_x000D_
_ Términos de referencia _x000D_
_ Estudio de mercado_x000D_
_ Cronograma de actividades_x000D_
_ Acuerdo de Consejo Directivo de decisión inicial</t>
  </si>
  <si>
    <t>11/04/2023 16:34</t>
  </si>
  <si>
    <t>24/05/2023</t>
  </si>
  <si>
    <t>25/05/2023 09:12</t>
  </si>
  <si>
    <t>25/05/2023 13:18</t>
  </si>
  <si>
    <t>0062023002500002</t>
  </si>
  <si>
    <t>2023LD-000014-0005300001</t>
  </si>
  <si>
    <t>Servicio de Chapias de zonas verdes en el Área Regional de Desarrollo Social Cartago, ULDS Cartago y terrenos adscritos</t>
  </si>
  <si>
    <t>CRC 18610000</t>
  </si>
  <si>
    <t>10014823</t>
  </si>
  <si>
    <t>Asegurar el mantenimiento y limpieza de las zonas verdes, cunetas, cordones de caño y áreas perimetrales ubicadas en los terrenos de la ULDS, el ARDS de Cartago, en los terrenos ubicados en la zona de la Pitahaya, residencial El Castillo y otros terrenos dispersos a lo largo del territorio de Cartago._x000D_
_x000D_
Es imprescindible el embellecimiento de zonas verdes y jardines ubicados en el terreno donde se ubica las oficinas de la ULDS y el ARDS de Cartago el cual contribuye a mantener el aspecto de limpio, además permite mantener el control de plagas que se generan con las malezas, a su vez contribuye a la buena salud de las personas funcionarias y usuarias. Otro aspecto importante es que al mantener los terrenos adscritos limpios de maleza evitará el ingreso de personas habitantes de la calle, o el utilizarlos como basurero, ya que solo cuenta con una cerca de alambre de púa por lo que es de fácil ingreso y el cumplimiento de posibles resoluciones emitidas por las Municipalidades de la Provincia.</t>
  </si>
  <si>
    <t>Dentro del recurso humano disponible para la verificación correcta de la ejecución del objeto contractual, se cuenta con una persona profesional administrativa de la Unidad de Coordinación Administrativa Regional (UCAR) quien será la responsable de realizar el estudio técnico y será la persona administradora de contrato quien verificará que la entrega del objeto cumpla con todos los requerimientos solicitados en el cartel</t>
  </si>
  <si>
    <t>El objetivo de la presente consiste en la contratación de un proveedor que brinde el servicio de mantenimiento y limpieza de zonas verdes en los terrenos de la ULDS Cartago, del ARDS de Cartago, y en los terrenos ubicados en la zona de la Pitahaya residencial El Castillo y otros terrenos dispersos a lo largo del territorio de Cartago. Cabe mencionar que los terrenos adscritos a nuestra Institución son monitoreados por la Municipalidades de la provincia de Cartago, la cual nos envía notificaciones para que mantengamos la limpieza y el debido mantenimiento</t>
  </si>
  <si>
    <t>La institución no cuenta con el personal calificado ni los equipos necesarios para solventar la necesidad de mantener las zonas verdes limpias en los terrenos de la ULDS Cartago, ARDS de Cartago, y terrenos ubicados en la zona de la Pitahaya residencial El Castillo y otros terrenos dispersos a lo largo del territorio de Cartago.</t>
  </si>
  <si>
    <t>Los encargados de verificar que el servicio de chapia, mantenimiento y limpieza de zonas verdes cumple con las especificaciones aquí consignadas y las condiciones de calidad ofertadas será la persona profesional en Administración de la Unidad de Coordinación Administrativa.</t>
  </si>
  <si>
    <t>Esta contratación corresponde a un servicio de chapia, mantenimiento y limpieza de zonas verdes por lo que de acuerdo con las particularidades del objeto contractual no se ubica ningún tercero interesado o afectado.</t>
  </si>
  <si>
    <t>Esta contratación corresponde a un servicio de chapia, mantenimiento y limpieza de zonas verdes por lo que de acuerdo con las particularidades del objeto contractual se ubica riesgo asociado._x000D_
Como un mecanismo para hacer frente a los riesgos en que se incurra en la presente contratación, se solicita al contratista contar con póliza de responsabilidad civil la cual debe estar vigente al dar la orden de inicio de la presente contratación y durante todo el periodo contractual._x000D_
La no presentación de ofertas que puedan brindar las condiciones requeridas, lo que provocaría que la contratación quede en estado infructuoso.</t>
  </si>
  <si>
    <t>Se adjuntan documentos:_x000D_
_x000D_
_ Términos de referencia _x000D_
_ Estudio de mercado_x000D_
_ Cronograma de actividades_x000D_
_ Acuerdo de Consejo Directivo de decisión inicial</t>
  </si>
  <si>
    <t>08/05/2023 08:43</t>
  </si>
  <si>
    <t>08/05/2023</t>
  </si>
  <si>
    <t>31/05/2023 08:26</t>
  </si>
  <si>
    <t>Johnny Arias Calderón</t>
  </si>
  <si>
    <t>06/06/2023 11:09</t>
  </si>
  <si>
    <t>90004531</t>
  </si>
  <si>
    <t>0062023002500003</t>
  </si>
  <si>
    <t>Compra de extintores y Bases para extintor para la ULDS León Cortés</t>
  </si>
  <si>
    <t>CRC 307772,45</t>
  </si>
  <si>
    <t>La Unidad de Salud Ocupacional de Instituto Mixto de Ayuda Social tiene la responsabilidad de promover y mantener el bienestar físico, mental de las personas trabajadoras en todas las ocupaciones mediante la prevención de la salud, control de riesgos y la adaptación del trabajo a la persona.  _x000D_
_x000D_
Como parte de las actividades de la Unidad de Salud Ocupacional es verificar las condiciones de las áreas de trabajo, el mobiliario, equipos entre otros.  se brindó un informe con fecha del 1 de marzo del 2023 donde recomiendan la adquisición de dos extintores (agua, dióxido de carbono) para cubrir la necesidad en el archivo y el comedor de la ULDS de León Cortes, así como bases para extintor con el fin de colocar los extintores en un espacio físico optimo. _x000D_
_x000D_
Estos equipos son de suma importancia pues permiten dar respuesta inmediata y de primera mano ante un posible conato de incendio, lo que a vez evita daños mayores a los activos institucionales.</t>
  </si>
  <si>
    <t>Para llevar a cabo la verificación de ingreso de los equipos solicitados, se designará un funcionario por parte de la Unidad de Coordinación Administrativa.</t>
  </si>
  <si>
    <t>Se requiere dotar a la ULDS de León Cortes de los equipos de seguridad para salvaguardar la infraestructura y los bienes de la Institución de posibles daños por inicios de fuego. _x000D_
_x000D_
Cumplir con las recomendaciones brindadas de la Unidad de Salud Ocupacional mediante el informe con fecha del 1 de marzo del 2023.</t>
  </si>
  <si>
    <t>El Instituto Mixto de Ayuda Social mediante la Unidad de Salud Ocupacional ve la necesidad de adquirir un equipo de seguridad (extintor de agua y dióxido de carbono y bases para extintor) con el fin de contar con medios para atender de forma inmediata un posible inicio de fuego. Con esta adquisición busca salvaguardar los bienes de la Institución, así como evitar generar daños a una infraestructura privada que se puede ver seriamente dañada por la posible acción del fuego.</t>
  </si>
  <si>
    <t>Los encargados de verificar que el producto cumpla con las especificaciones aquí consignadas y que cumplan con las condiciones de calidad ofertadas serán: _x000D_
_x000D_
 _x000D_
_x000D_
El profesional de la Unidad administrativa quien realizará el estudio de ofertas según lo solicitado.  _x000D_
_x000D_
La jefatura del ULDS León Cortés que verificará que el producto solicitado se encuentra en buen estado físico he indicado a la Unidad Administrativa alguna anomalía si la hubiera, para poder así activar la garantía sobre el producto</t>
  </si>
  <si>
    <t>Si aplica para esta contratación, ya que los riegos identificados afectan directamente a la Institución, en especial a la ULDS de León Cortes, ya que queda desprovista de un dispositivo de prevención contra fuego.</t>
  </si>
  <si>
    <t>Puede declararse desierta por falta de oferentes _x000D_
_x000D_
Desabastecimiento del mercado nacional</t>
  </si>
  <si>
    <t>21/06/2023 15:36</t>
  </si>
  <si>
    <t>21/06/2023</t>
  </si>
  <si>
    <t>10014893</t>
  </si>
  <si>
    <t>92041334</t>
  </si>
  <si>
    <t>46191618</t>
  </si>
  <si>
    <t>92277973</t>
  </si>
  <si>
    <t>2.03.01</t>
  </si>
  <si>
    <t>0062023002500004</t>
  </si>
  <si>
    <t>Reparación de Equipos de Impresión</t>
  </si>
  <si>
    <t>CRC 1509849,06</t>
  </si>
  <si>
    <t>Los equipos de impresión que cuenta las ULDS, el UIPER, la UCAR y el ARDS Cartago requieren de algunas reparaciones de mantenimiento para que funcionen en buenas condiciones y no se vea afectada su función ni la calidad de la impresión. Estos equipos son indispensables para el trabajo, ya que, son herramientas de trabajo de las personas funcionarias que requieren imprimir documentos propios de su gestión en forma rápida y oportuna, además de que estas reparaciones son necesarias que se realicen cada cierto periodo por el desgaste que sufren sus componentes.</t>
  </si>
  <si>
    <t>Para llevar a cabo la verificación de las reparaciones de los equipos se le solicitará, al técnico en tecnologías de información destacado en el ARDS oficina la observación y revisión del equipo reparados en plena función donde permite observar la calidad de la impresión.</t>
  </si>
  <si>
    <t>Las Unidades del Área Regional requieren que estos equipos se encuentren en buen estado de funcionamiento el cual permita satisfacer de manera oportuna las necesidades para la atención al público, ya que mediante los mismo se obtienen los documentos que respaldan las diligencias realizadas por las personas funcionarias durante la atención de las personas beneficiarias, los cuales posteriormente se incluirán en los expedientes personales, por tanto los documentos deben ser legibles, así mismo los documentos financieros, transferencias bancarias, viáticos entre otros. Reducir el riesgo de daños mayores en los equipos mediante el mantenimiento preventivo y correctivo</t>
  </si>
  <si>
    <t>El Área Regional de Cartago ve la necesidad de contratar una empresa externar para que brinde las reparaciones necesarias a los equipos de impresión con el fin de contar con documentos impresos legibles y con buena presentación, además de procurar el mantenimiento necesario a las impresoras para que estén en buenas condiciones de funcionamiento.</t>
  </si>
  <si>
    <t>Los encargados de verificar que el equipo de impresión cumpla con las especificaciones aquí consignadas y que cumplan con las condiciones de calidad ofertadas serán:_x000D_
➢Técnico en Tecnologías de Información verificará que los equipos quedaron correctamente reparados.</t>
  </si>
  <si>
    <t>La naturaleza de la contratación no se identifican terceros que puedan tener interés o  afectación</t>
  </si>
  <si>
    <t>Si aplica para esta contratación, ya que los riegos identificados afectan directamente a la Institución, en especial al ARDS de Cartago, ya que queda desprovista de una herramienta importante de trabajo.</t>
  </si>
  <si>
    <t>06/09/2023 11:28</t>
  </si>
  <si>
    <t>06/09/2023</t>
  </si>
  <si>
    <t>10014993</t>
  </si>
  <si>
    <t>0062023002600001</t>
  </si>
  <si>
    <t>Mantenimiento preventivo del Sistema de Aires Acondicionados del ARDS Chorotega, en las ULDS Cañas, Liberia, Nicoya y Santa Cruz y en la Gerencia Chorotega</t>
  </si>
  <si>
    <t>CRC 4047700,02</t>
  </si>
  <si>
    <t>0010014913</t>
  </si>
  <si>
    <t>La presente solicitud responde a la necesidad de brindar mantenimiento a los equipos de aires acondicionados en el Área Regional de Desarrollo Social Chorotega (Unidades Locales en los Cantones de Cañas, Nicoya, Santa Cruz y Edificio de la Gerencia en Liberia). Esto para garantizar su buen funcionamiento en la vida útil de los equipos, así climatizar las instalaciones del IMAS en donde se brinda atención a los clientes internos y externos de la institución. A este equipo se le debe brindar cada cuatro meses el mantenimiento que garantice su buen funcionamiento.</t>
  </si>
  <si>
    <t>Dentro del recurso humano y recurso institucional que estarán disponibles para verificar la correcta ejecución del objeto contractual, se cuenta con las Jefaturas  de las ULDS o el personal administrativo que ellas deleguen dicha actividad en las ULDS del ARDS Chorotega; quienes validarán la ejecución del mantenimiento preventivo y el funcionamiento óptimo de los equipos y adicionalmente la persona designada como administradora de contrato y las facilidades con que contará la persona contratista para la correcta ejecución del contrato.</t>
  </si>
  <si>
    <t>Mantener en funcionamiento óptimo de los aires acondicionados en las instalaciones del IMAS del ARDS Chorotega; para que las personas funcionarias y usuarias estén en un ambiente climatizado idóneo.</t>
  </si>
  <si>
    <t>No se requiere de aprobación técnica, al tratarse de mantenimiento de equipos competencia de la Unidad Solicitante.</t>
  </si>
  <si>
    <t>Las personas encargadas de verificar que los servicios contratados se cumplan con las especificaciones y condiciones de calidad aquí consignadas, serán: _x000D_
_x000D_
Primeramente la persona a cargo de la administración y fiscalización del contrato y a su vez con el apoyo de jefaturas de ULDS del ARDS Chorotega, quienes realizarán las respectivas validaciones de los servicios contratados, con la finalidad de que estos cumplan con todos los lineamientos y características descritas en este documento.</t>
  </si>
  <si>
    <t>Esta contratación corresponde al mantenimiento de aires acondicionados, por lo que de acuerdo con las características del objeto contractual los riesgos que se identifican son:_x000D_
A. La no presentación de ofertas que puedan ofrecer los servicios requeridos, lo que provocaría que la contratación quede en estado infructuoso. _x000D_
B. Un atraso en la ejecución de los servicios contratados, lo que podría provocar inconvenientes en las personas funcionarias y usuarias de las instalaciones del IMAS en el ARDS Chorotega, dado a que estos equipos son de utilización diaria. _x000D_
C. Incumplimiento total en el servicio contratado._x000D_
D. Cumplimiento inconsistente: Aunque una empresa pueda afirmar que cumple con los requerimientos del IMAS, puede haber variaciones en el grado de cumplimiento o en la calidad de los servicios ofrecidos, esto puede afectar la confiabilidad y la satisfacción del cliente interno y externo del IMAS.</t>
  </si>
  <si>
    <t>06/07/2023 16:06</t>
  </si>
  <si>
    <t>08/11/2023</t>
  </si>
  <si>
    <t>22/11/2023 12:17</t>
  </si>
  <si>
    <t>LUIS MARIANO SALAZAR VALVERDE</t>
  </si>
  <si>
    <t>24/11/2023 07:39</t>
  </si>
  <si>
    <t>92024174</t>
  </si>
  <si>
    <t>PAA0176</t>
  </si>
  <si>
    <t>1206000000</t>
  </si>
  <si>
    <t>0062023002600002</t>
  </si>
  <si>
    <t>2023LD-000077-0005300001</t>
  </si>
  <si>
    <t>REPARACION DEL SISTEMA EMBRAGUE DEL VEHICULO 261-247 DE LA ULDS SANTA CRUZ DEL ÁREA REGIONAL DE DESARROLLO SOCIAL CHOROTEGA.</t>
  </si>
  <si>
    <t>CRC 1189641,27</t>
  </si>
  <si>
    <t>La presente se requiere para realizar Contratación para el servicio de reparación del sistema de embrague de vehículo 261-247 asignado a la ULDS Santa Cruz del Área Regional de Desarrollo Social Chorotega, para garantizar el buen funcionamiento de la unidad que se utiliza como soporte a las labores de las estrategias en la atención a la población objetivo, como mecanismo de llegada más ágil y oportuna, a efectos de brindar servicios a personas y grupos en proyectos y programas institucionales.</t>
  </si>
  <si>
    <t>La institución no cuenta con el personal capacitado en la reparación de este tipo de activos, por lo cual se requiere la contratación de un ente externo._x000D_
Para el seguimiento del contrato se cuenta con el funcionario responsable de la contratación, Kenia Maylu Marchena Rivera, se encargará de supervisar con asesoría del departamento de Transportes.</t>
  </si>
  <si>
    <t>Tener un vehículo (activo Institucional en óptimas condiciones para garantizar el funcionamiento y no exponer a los funcionarios de la institución a accidentes de tránsito y que la población pueda cumplir con los objetivos institucionales</t>
  </si>
  <si>
    <t>Nuestra institución no cuenta con este tipo de servicio, por tanto, es necesario realizar esta solicitud a lo externo, a su vez es de gran interés para la Institución, ya que se debe de velar por mantener los equipos institucionales en óptimas condiciones para cumplir con las metas y objetivos de la institución. Esta solicitud tiene que cumplir con las características solicitadas por parte del ARDS Chorotega, se debe de realizar una Licitación según lo establecido en la ley de Contratación Administrativa y el Reglamento, de acuerdo con los límites de contratación del artículo 36 de la Ley General de Contratación Pública</t>
  </si>
  <si>
    <t>Las personas encargadas de verificar que los servicios contratados se cumplan con las especificaciones y condiciones de calidad aquí consignadas serán:_x000D_
Primeramente, la persona a cargo de la administración y fiscalización del contrato y a su vez con el apoyo de jefatura del ARDS Chorotega, quien realizarán las respectivas validaciones de los servicios contratados, con la finalidad de que estos cumplan con todos los lineamientos y características descritas en este documento</t>
  </si>
  <si>
    <t>El área regional chorotega ULDES de Santa Cruz</t>
  </si>
  <si>
    <t>Esta contratación corresponde al mantenimiento del vehículo 261-247 ULDS de Santa Cruz, por lo que de acuerdo con las características del objeto contractual los riesgos que se identifican son:_x000D_
A. La no presentación de ofertas que puedan ofrecer los servicios requeridos, lo que provocaría que la contratación quede en estado infructuoso._x000D_
B. Un atraso en la ejecución de los servicios contratados, lo que podría provocar inconvenientes en las personas funcionarias y usuarias de las instalaciones del IMAS en el ARDS Chorotega._x000D_
C. Incumplimiento total en el servicio contratado._x000D_
D. Cumplimiento inconsistente: Aunque una empresa pueda afirmar que cumple con los requerimientos del IMAS, puede haber variaciones en el grado de cumplimiento o en la calidad de los servicios ofrecidos, esto puede afectar la confiabilidad y la satisfacción del cliente interno y externo del IMAS.</t>
  </si>
  <si>
    <t>Nuestra institución no cuenta con este tipo de servicio, por tanto, es necesario realizar esta solicitud a lo externo, a su vez es de gran interés para la Institución, ya que se debe de velar por mantener los equipos institucionales en óptimas condiciones para cumplir con las metas y objetivos de la institución. Esta solicitud tiene que cumplir con las características solicitadas por parte del ARDS Chorotega, se debe de realizar una Licitación según lo establecido en la ley de Contratación Administrativa y el Reglamento, de acuerdo con los límites de contratación del artículo 36 de la Ley General de Contratación Pública.</t>
  </si>
  <si>
    <t>06/10/2023 14:12</t>
  </si>
  <si>
    <t>16/10/2023</t>
  </si>
  <si>
    <t>23/10/2023 12:10</t>
  </si>
  <si>
    <t>Guido Rolando Salas Navarrete</t>
  </si>
  <si>
    <t>24/10/2023 09:05</t>
  </si>
  <si>
    <t>10015028</t>
  </si>
  <si>
    <t>12060400</t>
  </si>
  <si>
    <t>0062023002600003</t>
  </si>
  <si>
    <t>Compra de 5 motores nuevos para las cortinas metálicas incluye (desinstalación de motores viejos e instalación de 5 motores nuevos)</t>
  </si>
  <si>
    <t>CRC 2876166,66</t>
  </si>
  <si>
    <t>La presente se requiere para realizar contratación de la compra de 5 motores nuevos y (desinstalación de motores viejos e instalación de motores nuevos) con sus respectivos ejes para cortinas eléctricas arrollables de metal en el garaje del Edificio del ARDS Chorotega (ubicado en el cantón de Liberia)._x000D_
El uso constante ha dañado los motores de estas cortinas metálicas en el edificio, además tienen más de 10 años y los repuestos están obsoletos en el mercado generando así una necesidad de cambiarlos por los daños y los inconvenientes de no abrir o cerrar las cortinas de manera eficiente, por lo que en nuestra Gerencia hay que cambiarlos.</t>
  </si>
  <si>
    <t>La institución no tiene personal capacitado para reparar estos activos, por lo que se requiere contratar un ente externo._x000D_
Para el seguimiento del contrato hay el funcionario responsable de la contratación, Guido Salas Navarrete, quien supervisará el trabajo.</t>
  </si>
  <si>
    <t>Tener cortinas eléctricas arrollables en óptimas condiciones de funcionamiento para el garaje de los vehículos institucionales, garantiza la seguridad y custodia de estos activos en el edificio de la gerencia de la URDS Chorotega._x000D_
La optimización del funcionamiento de estos portones respalda la seguridad de quienes utilizan las cocheras, garantiza a los funcionarios de la institución que no se atrasen en la salida de los vehículos y salvaguardan los activos que se resguardan en las cocheras para cumplir con los objetivos institucionales.</t>
  </si>
  <si>
    <t>La escogencia de esta solución técnica para satisfacer la necesidad de salvaguardar los vehículos institucionales y otros activos en el garaje del edificio de la ARDS Chorotega es porque nuestra institución no cuenta con este tipo de servicio, por tanto, es necesario realizar esta solicitud a lo externo, a su vez es de gran interés para la Institución, ya que se debe de velar por mantener los equipos institucionales en óptimas condiciones para cumplir con las metas y objetivos de la institución. Esta solicitud tiene que cumplir con las características solicitadas por parte del ARDS Chorotega, se debe de realizar una Licitación según lo establecido en la ley de Contratación Administrativa y el_x000D_
INSTITUTOMIXTODEAYUDASOCIAL_x000D_
Reglamento, de acuerdo con los límites de contratación del artículo 36 de la Ley General de Contratación Pública</t>
  </si>
  <si>
    <t>L a gerencia resguardar los vehículos y activos bajo condiciones de seguridad</t>
  </si>
  <si>
    <t>A._x000D_
La no presentación de ofertas que puedan ofrecer los servicios requeridos, lo que provocaría que la contratación quede en estado infructuoso._x000D_
B._x000D_
B. Atraso en la entrega o incumplimiento total en el servicio contratado</t>
  </si>
  <si>
    <t>La escogencia de esta solución técnica para satisfacer la necesidad de salvaguardar los vehículos institucionales y otros activos en el garaje del edificio de la ARDS Chorotega es porque nuestra institución no cuenta con este tipo de servicio, por tanto, es necesario realizar esta solicitud a lo externo, a su vez es de gran interés para la Institución, ya que se debe de velar por mantener los equipos institucionales en óptimas condiciones para cumplir con las metas y objetivos de la institución. Esta solicitud tiene que cumplir con las características solicitadas por parte del ARDS Chorotega, se debe de realizar una Licitación según lo establecido en la ley de Contratación Administrativa y el Reglamento, de acuerdo con los límites de contratación del artículo 36 de la Ley General de Contratación Pública.</t>
  </si>
  <si>
    <t>06/10/2023 17:19</t>
  </si>
  <si>
    <t>23/10/2023</t>
  </si>
  <si>
    <t>30171503</t>
  </si>
  <si>
    <t>92325587</t>
  </si>
  <si>
    <t>10015027</t>
  </si>
  <si>
    <t>12060100</t>
  </si>
  <si>
    <t>0062023002800001</t>
  </si>
  <si>
    <t>2023LD-000004-0005300001</t>
  </si>
  <si>
    <t>Servicio de Mantenimiento y Reparación Vehículo 261-278</t>
  </si>
  <si>
    <t>CRC 651771</t>
  </si>
  <si>
    <t>10014588</t>
  </si>
  <si>
    <t>El vehículo 261-278 requiere el servicio de reparación y mantenimiento, donde se incluye materiales, repuestos y mano de obra, siendo indispensable para el rodamiento de este._x000D_
_x000D_
El vehículo es requerido para el traslado de las personas funcionarias de la ULDS de Heredia para atención de familias en pobreza y pobreza extrema de los nueves cantones que tiene a cargo esta unidad administrativa, por lo que es esencial que el mismo se encuentre en óptimas condiciones para el cumplimiento de los objetivos institucionales y coadyuvar en las actividades específicas a desarrollar por esta unidad administrativa.</t>
  </si>
  <si>
    <t>Se cuenta con el seguimiento de la UCAR quien estará verificando que el proceso se cumpla según las normas y procedimientos establecidos, así como el chofer del vehículo quien se encargará de probar  en campo la reparación realizada. De igual manera y de conformidad con la Directriz IMAS-GG 2592, se cuenta con el apoyo técnico del Área de Servicios Generales.</t>
  </si>
  <si>
    <t>Brindar el mantenimiento requerido en la flotilla institucional con el fin de contar con el vehículo en buenas condiciones y que permita ofrecer un servicio eficaz y oportuno a los usuarios del IMAS, en aras de cumplir los objetivos institucionales. Cuido y reparación y mantenimiento de los activos institucionales.</t>
  </si>
  <si>
    <t>Al no contar con una persona funcionaria con funciones de mecánico en el ARDS de Heredia, se cuenta con el monitoreo en la práctica del chofer asignado al vehículo, quién podrá colaborar con la verificación de que la unidad quedó en perfectas condiciones, de acuerdo con el requerimiento; caso contrario, se procedería a realizar el reporte respectivo, con el apoyo del  Área de Servicios Generales, brindar el apoyo técnico en la verificación, de acuerdo con la Directriz  IMAS GG 2592-2022.</t>
  </si>
  <si>
    <t>Podria considerarse como terceros interesados, los usuarios institucionales, ya que al no contar con los vehículos en buenas condiciones, no podrías realizar las personas funcionarias las visitas domiciliarias para seguimiento y evaluación.</t>
  </si>
  <si>
    <t>El no cumplimiento de metas y objetivos institucionales, así como el mantenimiento preventivo de los vehículos y su respectiva custodia.</t>
  </si>
  <si>
    <t>Ver Términos de referencia y sus respectivos anexos</t>
  </si>
  <si>
    <t>18/01/2023 16:03</t>
  </si>
  <si>
    <t>27/03/2023</t>
  </si>
  <si>
    <t>17/04/2023 09:33</t>
  </si>
  <si>
    <t>Lilliana Cortés Ramírez</t>
  </si>
  <si>
    <t>19/04/2023 07:47</t>
  </si>
  <si>
    <t>10805</t>
  </si>
  <si>
    <t>0062023002800002</t>
  </si>
  <si>
    <t>2023LD-000008-0005300001</t>
  </si>
  <si>
    <t>Servicio de Mant. zonas verdes Albergue 1° Mayo Sto Domingo y local ULDS Sarapiquí</t>
  </si>
  <si>
    <t>10014814</t>
  </si>
  <si>
    <t>Dentro de las propiedades del IMAS, se encuentra  el Albergue  ubicado en la Ciudadela Primero de Mayo, que se ubican en Santa Rosa de Santo Domingo de Heredia, es una edificación de 4 casitas, de las cuales 3 están desocupada y 1 ocupada por una familia. Esta propiedad no ha sido posible el traslado a la Municipalidad de Santo Domingo._x000D_
_x000D_
En la Ciudadela existe un grupo de vecino que solicitan que las zonas verdes de dicho albergue se mantengan limpio, en aras del bienestar de la familia que habita en una de la casita y de las personas vecinas de dicha propiedad._x000D_
_x000D_
De igual manera, en Puerto Viejo de Sarapiqui se encuentra el local, donde anteriormente se ubicaba las oficinas del IMAS, pero por cuestiones de hacinamiento, se debió trasladar a otros espacios, quedando este desocupado y del cual se le debe de dar mantenimiento a las zonas verdes._x000D_
_x000D_
Por lo señalado anteriormente, se requiere la contratación del servicio de mantenimiento de zonas verdes de:_x000D_
_x000D_
•	Albergue Primero de Mayo, ubicado en Santa Rosa de Santo Domingo de Heredia, propiedad del IMAS, cuya medida es de aproximadamente 250 m2 (tres veces al año)._x000D_
•	Local propio ubicado en Puerto Viejo de Sarapiquí, cuya área aproximada es de 40m2. (una vez al mes)._x000D_
_x000D_
Es indispensable contar este servicio para darles el mantenimiento de rigor, seguridad y ornato a dichos espacios físicos.</t>
  </si>
  <si>
    <t>Las ULDS de Heredia y Sarapiquí no cuentan con personal técnico, sin embargo, dada la simplicidad de las actividades que conllevan el mantenimiento de las zonas verdes, las  administradoras del contrato podrán verificar visualmente, que las zonas verdes queden limpia y cumpla con los requerimientos solicitados.</t>
  </si>
  <si>
    <t>Se requiere contar con la contratación para dar el debido mantenimiento a las zonas verdes, para brindar seguridad y ornato, así como el mantenimiento de la infraestructura de estos espacios físicos.</t>
  </si>
  <si>
    <t>La necesidad de este servicio se origina según el requerimiento de las ULDS de Heredia y Sarapiquí, adicionalmente el IMAS no cuenta con personal de mantenimiento que brinde el servicio de mantenimiento de zonas verdes, por lo que se requiere contratar una empresa especializada y con experiencia  en este tipo de servicio para garantizar que el resultado sea óptimo y cumpla con las expectativas para solventar esta necesidad de forma eficaz.</t>
  </si>
  <si>
    <t>El procedimiento  de control de calidad y cumplimiento se aplicarán durante la ejecución del contrato y para la recepción del servicio, estará a cargo del administrador del contrato o la persona que designe para la verificación del servicio brindado.</t>
  </si>
  <si>
    <t>NO APLICA</t>
  </si>
  <si>
    <t>o	Que los espacios de zonas verdes del albergue Primero de Mayo de Santa Rosa de Santo Domingo y el local de Puerto Viejo de Sarapiquí es que se queden sin mantenimiento._x000D_
o	Deterioro de las propiedades._x000D_
o	Creación de  orden sanitaria  por parte de los vecinos donde se ubican estos espacios físicos, al no realizarse el mantenimiento de las zonas verdes, afectando la salud de estos.</t>
  </si>
  <si>
    <t>13/04/2023 14:41</t>
  </si>
  <si>
    <t>14/04/2023</t>
  </si>
  <si>
    <t>24/04/2023 13:48</t>
  </si>
  <si>
    <t>24/04/2023 13:55</t>
  </si>
  <si>
    <t>0062023002800003</t>
  </si>
  <si>
    <t>2023LD-000027-0005300001</t>
  </si>
  <si>
    <t>Servicio Mantenimiento Preventivo y Correctivo al Sistema CCTV del ARDS Heredia</t>
  </si>
  <si>
    <t>CRC 1799999</t>
  </si>
  <si>
    <t>10014846</t>
  </si>
  <si>
    <t>Mediante el proceso de contratación directa 2021 CD-000019-0005300001 Compra e Instalación de un Circuito Cerrado Cámaras de Vigilancia (CCTV), el cual consistió en la instalación de 16 cámaras IP, con su grabador de almacenamiento, disco duro y rack; es indispensable contar con este sistema que garantice la seguridad de las personas funcionarias y de las personas usuarias, y los activos institucionales mediante el funcionamiento óptimo de las cámaras del circuito cerrado._x000D_
Esta contratación está basada en las necesidades establecidas en el Plan Anual de Adquisiciones de la institución para el año 2023.</t>
  </si>
  <si>
    <t>Para llevar a cabo la verificación correcta de la ejecución del del objeto contractual, se cuenta se cuenta con el apoyo técnico del Área de Tecnología de Información del IMAS, amparada en la Directriz IMAS GG 2592-2022, por cuanto desde el nivel del ARDS de Heredia, no se cuenta con personal con conocimiento tecnológico._x000D_
Adicionalmente se podrá asignar a algunas de las funcionarias administrativas de la UCAR para apoyar en la fiscalización correspondiente de recibir el servicio de mantenimiento preventivo y correctivo.</t>
  </si>
  <si>
    <t>Las cámaras de seguridad son una parte de su sistema de seguridad y deben mantenerse correctamente para garantizar el resguardo y seguridad de las personas funcionarias que desarrollan su quehacer laboral para un rendimiento óptimo, así como velar por los activos y patrimonio público institucional. El mantenimiento adecuada de las cámaras de seguridad puede ayudar a extender la vida útil de los dispositivos, reducir los costos y que se garantice la seguridad de las personas funcionarias y de las personas usuarias, así como los activos institucionales mediante el funcionamiento óptimo del sistema.</t>
  </si>
  <si>
    <t>El IMAS no cuenta con este tipo de servicio, por lo tanto, es necesario realizar la contratación a terceros del servicio de mantenimiento preventivo y correctivo del Circuito de Cámaras de Vigilancia, por lo que se hace necesario realizar esta contratación, todo de conformidad a lo establecido en la Ley General de Contratación Publica N°9986.</t>
  </si>
  <si>
    <t>La persona encargada de verificar que el servicio contratado cumplan con las especificaciones aquí consignadas y que cumplan con las condiciones de calidad ofertadas será el administrador del contrato, siendo la Jefa de la UCAR de Heredia</t>
  </si>
  <si>
    <t>Las personas funcionarias que laboran en el ARDS de Heredia y usuarios institucionales que requieren la seguridad física.</t>
  </si>
  <si>
    <t>La no presentación de ofertas que puedan ofrecer el servicio requerido, lo que provocaría que la contratación quede en estado infructuoso.</t>
  </si>
  <si>
    <t>02/05/2023 08:04</t>
  </si>
  <si>
    <t>16/06/2023</t>
  </si>
  <si>
    <t>22/06/2023 10:31</t>
  </si>
  <si>
    <t>27/06/2023 10:47</t>
  </si>
  <si>
    <t>92023684</t>
  </si>
  <si>
    <t>10014894</t>
  </si>
  <si>
    <t>0062023002800004</t>
  </si>
  <si>
    <t>Adquisición e Instalación equipos A/C para archivo, oficina y comedor ULDS Sarapiquí, Oficina UIPER y Sala de Reuniones ARDS Heredia</t>
  </si>
  <si>
    <t>CRC 10655612,37</t>
  </si>
  <si>
    <t>10014840</t>
  </si>
  <si>
    <t>La contratación de aires acondicionados se encuentra debidamente justificada a razón de la necesidad del Instituto Mixto de Ayuda Social de dotar de estos equipos a las distintas áreas donde las condiciones climáticas presentan altas temperaturas y a las recomendaciones de la Oficina de Salud Ocupacional de IMAS; esto facilitará la realización de sus labores en el quehacer diario y a la vez que el producto final dirigido a los usuarios sea de mejor calidad._x000D_
Esta contratación está basada en las necesidades establecidas en el Plan Anual de Adquisiciones de la institución, importante aclarar que el equipo que se ubicará en la cocina debe sustituirse porque no se encuentra en óptimas condiciones. A continuación se detalla el requerimiento:_x000D_
 Tabla N°2_x000D_
Detalle de A/C a adquirir _x000D_
Cantidad	Capacidad	Ubicación_x000D_
1	24000 BTU	Cogestoras ULDS Sarapiquí_x000D_
1	24000 BTU	Comedor ULDS Sarapiquí_x000D_
1	24000 BTU	Oficina Profesionales UIPER_x000D_
2	60000 BTU	Archivo ULDS Sarapiquí_x000D_
2	60000 BTU	Sala Reuniones ARDS Heredia</t>
  </si>
  <si>
    <t>Dentro del recurso humano disponible para la verificación correcta de la ejecución del objeto contractual, se cuenta con la jefatura de la ULDS de Sarapiquí, Jefatura del UIPER y la Jefatura de la UCAR, quienes validarán que la instalación, el funcionamiento y características de los aires acondicionados correspondan a lo solicitado en esta contratación._x000D_
Las jefaturas de cada área donde se encuentran los equipos se detallan a continuación:_x000D_
Tabla N°3_x000D_
Jefaturas Unidades_x000D_
Unidad	Nombre de Jefatura	Correo Electrónico_x000D_
ULDS Sarapiquí	Ruth Yesenia Arias Quesada	rariasq@imas.go.cr_x000D_
_x000D_
UIPER Heredia	Luis Mariano Alfaro Arias	malfaro@imas.go.gr_x000D_
_x000D_
UCAR Heredia	Mey Ling Wong Segura	mwong@imas.go.cr_x000D_
_x000D_
_x000D_
Adicionalmente se podrá asignar a algunas de las funcionarias administrativas de la UCAR y Asistentes Administrativas de la ULDS Sarapiquí para apoyar en la fiscalización correspondiente.</t>
  </si>
  <si>
    <t>Que las personas funcionarias de la Unidad Local de Desarrollo Social de Sarapiquí, UIPER y del  Área Regional de Desarrollo Social de Heredia,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</si>
  <si>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equipos adecuados para que las personas funcionarias donde se instalarán los aires acondicionados, puedan contar con un ambiente saludable de bienestar ambiental para realizar sus tareas de forma óptima, se hace necesario realizar esta contratación, todo de conformidad a lo establecido en la Ley General de Contratación Pública N°9986._x000D_
_x000D_
Dado lo anterior, esta unidad administrativa se ve en la necesidad de contratar a una empresa externa para la adquisición de estos activos, porque no cuenta a nivel institucional con una instancia donde los fabrique e instalen.</t>
  </si>
  <si>
    <t>Los encargados de verificar que los servicios contratados se cumplan con las especificaciones aquí consignadas y que cumplan con las condiciones de calidad ofertadas serán:_x000D_
_x000D_
•	Las jefaturas de la ULDS de Sarapiquí, Jefatura UIPER y Jefatura de la UCAR, quienes estarán a cargo de la administración y fiscalización del contrato._x000D_
_x000D_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los nombres de las jefaturas responsables por ULDS: _x000D_
_x000D_
Tabla N°13_x000D_
Jefaturas Unidades_x000D_
Unidad	Nombre de Jefatura	Correo Electrónico_x000D_
ULDS Sarapiquí	Ruth Yesenia Arias Quesada	rariasq@imas.go.cr_x000D_
_x000D_
UIPER Heredia	Luis Mariano Alfaro Arias	malfaro@imas.go.gr_x000D_
_x000D_
UCAR Heredia	Mey Ling Wong Segura	mwong@imas.go.cr</t>
  </si>
  <si>
    <t>Los interesados en que se lleve a cabo esta contratación, en primera instancia son las personas funcionarias, clientes externos que utilizan los espacios físicos donde se instalarán estos equipos.</t>
  </si>
  <si>
    <t>Esta contratación corresponde a la compra de aires acondicionados, por lo que de acuerdo con las características del objeto contractual los riesgos que se identifican son:_x000D_
•	La no presentación de ofertas que puedan ofrecer los bienes requeridos, lo que provocaría que la contratación quede en estado infructuoso._x000D_
•	Entrega de equipos dañados</t>
  </si>
  <si>
    <t>03/05/2023 08:29</t>
  </si>
  <si>
    <t>17/05/2023</t>
  </si>
  <si>
    <t>25/05/2023 10:36</t>
  </si>
  <si>
    <t>29/05/2023 14:37</t>
  </si>
  <si>
    <t>92319040</t>
  </si>
  <si>
    <t>120500000</t>
  </si>
  <si>
    <t>0062023002800005</t>
  </si>
  <si>
    <t>SERVICIO DE REPARACIÓN DE MOBILIARIO SILLAS</t>
  </si>
  <si>
    <t>CRC 960000</t>
  </si>
  <si>
    <t>10014935</t>
  </si>
  <si>
    <t>El Área Regional de Desarrollo Social de Heredia cuenta con mobiliario, específicamente sillas individuales y dobles, que requieren el servicio de reparación, propiamente pintado y tapizado, ya que no se encuentra en condiciones aptas para el uso de estas, en la atención de las personas usuarias que acuden al servicio institucional y personas funcionarias de esta unidad administrativa._x000D_
_x000D_
Por lo señalado anteriormente, se requiere la contratación del servicio de reparación verde de:_x000D_
_x000D_
•	39 sillas sencillas_x000D_
•	1 silla doble_x000D_
•	1 silla tipo butaca_x000D_
_x000D_
Es indispensable contar este servicio para extender la vida útil de estos activos, así como el uso, en aras de cumplir las metas y objetivos institucionales.</t>
  </si>
  <si>
    <t>El ARDS de Heredia no cuenta con personal capacitado para realizar la labor de reparación de sillas sencillas y silla doble, dada la complejidad de la actividad que conlleva la reparación de éstas, la  administradora del contrato podrá verificar visualmente que cumpla con los requerimientos solicitados.</t>
  </si>
  <si>
    <t>Se requiere disponer de la contratación para la reparación de sillas sencillas y silla doble, para el uso de éstas en la atención de las personas usuarias institucionales, así como el uso de las personas funcionarias en el quehacer institucional (reuniones, capacitaciones, entre otros).</t>
  </si>
  <si>
    <t>La necesidad de este servicio se origina de contar con sillas en óptimas condiciones y darle una vida útil más a estos activos; adicionalmente el IMAS no cuenta con personal que realice la reparación de sillas, por lo que se requiere contratar una empresa especializada y con experiencia  en este tipo de actividad para garantizar que el resultado sea óptimo y cumpla con las expectativas para solventar este requerimiento de forma eficaz.</t>
  </si>
  <si>
    <t>El procedimiento  de control de calidad y cumplimiento se aplicará durante la ejecución del contrato y para la recepción del servicio, estará a cargo del administrador del contrato o la persona que se designe para la verificación del servicio brindado.</t>
  </si>
  <si>
    <t>Las personas usuarias y personas funcionarias  no contaría con sillas donde sentarse para esperar el servicio institucional ; llevar a cabo reuniones, capacitación entre otros.</t>
  </si>
  <si>
    <t>a.	No contar con las  sillas donde ubicar a las personas usuarias en la atención del público.</t>
  </si>
  <si>
    <t>18/07/2023 09:02</t>
  </si>
  <si>
    <t>29/08/2023</t>
  </si>
  <si>
    <t>31/07/2023 08:02</t>
  </si>
  <si>
    <t>03/08/2023 11:08</t>
  </si>
  <si>
    <t>72153614</t>
  </si>
  <si>
    <t>92169882</t>
  </si>
  <si>
    <t>10014938</t>
  </si>
  <si>
    <t>0062023002800006</t>
  </si>
  <si>
    <t>2023LD-000041-0005300001</t>
  </si>
  <si>
    <t>SERVICIO DE REPARACIÓN VEHICULO 261-278 ULDS HEREDIA</t>
  </si>
  <si>
    <t>CRC 1240551</t>
  </si>
  <si>
    <t>10014947</t>
  </si>
  <si>
    <t>Se cuenta con el seguimiento de la UCAR quien estará verificando que el proceso se cumpla según las normas y procedimientos establecidos, así como el chofer del vehículo quien se encargará de probar  en campo la reparación realizada. De igual manera y de conformidad con la Directriz  IMAS GG 2592, se cuenta con el apoyo técnico del Área de Servicios Generales.</t>
  </si>
  <si>
    <t>Los terceros interesados serán las personas usuarias de la institución que esperan visitas domiciliaria para verificar su condición socioeconómica.</t>
  </si>
  <si>
    <t>o	No se cuente con los repuestos en el país._x000D_
o	El no cumplimiento de las metas y objetivos institucionales, _x000D_
o	Brindar el mantenimiento preventivo y correctivos de los vehículos institucionales.</t>
  </si>
  <si>
    <t>25/07/2023 11:59</t>
  </si>
  <si>
    <t>25/07/2023</t>
  </si>
  <si>
    <t>03/08/2023 10:58</t>
  </si>
  <si>
    <t>0062023002900001</t>
  </si>
  <si>
    <t>2023LD-000005-0005300001</t>
  </si>
  <si>
    <t>CRC 1041540,22</t>
  </si>
  <si>
    <t>10014700</t>
  </si>
  <si>
    <t>De acuerdo con el  reporte de daños en SITRA  número 2023-04873 del 18 de enero del  2023,  correspondiente al vehículo placa 261-304 asignado Benito Contreras Blanco, Operador Móvil del Área Regional Huetar Caribe, donde detalla  todo lo relacionado sobre la reparación de dicha unidad,  con el visto bueno  de la Unidad de Transportes. _x000D_
_x000D_
El vehículo presenta  daños en las bombas auxiliares de frenos, zapatas traseras de freno, válvula reguladora de frenos, pastillas delanteras, disco de freno delantero,  a partir de dicho diagnóstico  se determina que es conveniente hacer la reparación correspondiente, para mantenerlo en buenas condiciones, se requiere  reparar el vehículo para el traslado de las personas funcionarias  que atienden los diferentes programas,  por la cantidad de trabajos que se realizan en el Área Regional,  las distancias que se recorren son muy extensas y es muy difícil realizar el trabajo sin esta unidad  a fin de cumplir con de los objetivos institucionales.</t>
  </si>
  <si>
    <t>La Unidad de Coordinación Administrativa Regional, verificará el cumplimiento del proceso de acuerdo a la normativa y procedimientos respectivos.  , por lo cual se requiere la contratación de un ente externo,  el funcionario Sr. Benito Contreras Blanco,  Operador Móvil   quien  se encargará de supervisar el buen funcionamiento del vehículo una vez realizada  la reparación.</t>
  </si>
  <si>
    <t>Realizar la reparación de la unidad para que este en condiciones indispensables  para   el uso de  los funcionarios y funcionarias que lo requieren para desplazarse  a dar atención a los respectivos programas que brinda la institución.</t>
  </si>
  <si>
    <t>La institución no cuenta con taller especializado ni con el personal necesario y capacitado en la reparación de este tipo de activos, se requiere  realizar la reparación de la unidad para que este en condiciones optimas para el uso que se requiere el cual es indispensable.</t>
  </si>
  <si>
    <t>Se presentará al taller respectivo para la revisión del vehículo,  para cumplir con este procedimiento el señor Benito Contreras Blanco, será el encargado de verificar que los repuestos sean originales, pero no se cuenta con las herramientas  ni el espacio para desarrollar esta gestión.</t>
  </si>
  <si>
    <t>Las personas usuarias/os de los servicios institucionales porque  se requiere el vehículo   para que _x000D_
 los  compañeros/as puedan cumplir con diversas tareas y/o actividades  como  atencion al usuario/a, visitas al hogar, verificación de fis, reuniones entre otros.</t>
  </si>
  <si>
    <t>Dificultad para encontrar proveedores en la zona para este tipo de servicios_x000D_
Que no se cuente con los repuestos en el país._x000D_
Que no se cumpla a tiempo con lo requerido.</t>
  </si>
  <si>
    <t>28/02/2023 15:33</t>
  </si>
  <si>
    <t>17/04/2023 08:43</t>
  </si>
  <si>
    <t>MARIA GUADALUPE SANDOVAL SANDOVAL</t>
  </si>
  <si>
    <t>19/04/2023 07:52</t>
  </si>
  <si>
    <t>0062023002900002</t>
  </si>
  <si>
    <t>2023LD-000046-0005300001</t>
  </si>
  <si>
    <t>SERVICIO DE FUMIGACION DE OFICINAS ARDS HUETAR CARIBE</t>
  </si>
  <si>
    <t>CRC 1800000</t>
  </si>
  <si>
    <t>10014801</t>
  </si>
  <si>
    <t>Se requiere urgentemente, contratar el servicio de fumigación para las oficinas y  así prevenir los riesgos que puedan presentarse en el mobiliario, equipos y otros bienes, que son propensos a  plagas, provocando destrucción y generando problemas de salud a los funcionarios y funcionarias asignados en esas dependencias. _x000D_
_x000D_
Este servicio es de suma importancia para la Institución ya que debe evitarse la presencia de plagas en todas las áreas, que pueden resultar dañados por invasión y  por contaminación en áreas limpias de alimentación y para prevenir la picadura de estos insectos y su potencial reacción alérgica en los funcionarios/as._x000D_
_x000D_
El servicio de fumigación a contratar es para  eliminación y control  de las plagas  de insectos, roedores y  entre otros e incluso salvaguardar la integridad de los usuarios/as y funcionarios/as  que visitan y permanecen en las instalaciones.   Se requiere  por lo menos tres veces al año en las instalaciones del Área  Regional de  Desarrollo Social Huetar Caribe: EDIFICIO DEL CENTRO  SECRETARIA,GERENCIA, UCAR, UIPER ,OFICINA DE ENCUESTADORES, OFICINA DE CRECEMOS ULDS  TALAMANCA, LIMON Y OFICINA DE ARCHIVO BENEFICIARIOS  DE LIMON Y MATINA,  SIQUIRRES Y ARCHIVO DE BENEFICIARIOS (SEGUNDA PLANTA)   Y OFICINA DE GUAPILES.</t>
  </si>
  <si>
    <t>Las compañeras encargadas de cada ULDS y Oficina verificarán la correcta ejecución del servicio  mediante el  registro  de visita de la persona y/o empresa que resulte adjudicado  el cuál es objeto del contrato:_x000D_
_x000D_
María  Cruickshank Campbell, ARDS Huetar Caribe._x000D_
Shakira Stephen Alvarado, Encargada Archivo._x000D_
Licda. Evelyn Vidaurre Alí, ULDS Siquirres y Oficina de Pococí._x000D_
Licda. Daniela Zúñiga Gayle, ULDS Limón._x000D_
Licda. Ana Loría Guadamuz, ULDS Talamanca.</t>
  </si>
  <si>
    <t>Brindar  el  servicio de fumigación  a  cada uno de las oficinas    3 veces por un lapso de un año  para prevenir la  propagación de  plagas y  mantener en correcto funcionamiento de las instalaciones y así eliminar posibles enfermedades y virus que  afecten a los  usuarios  y  que  el  personal de las oficinas tengan  en condiciones aceptables para los clientes que visitan las instalaciones.</t>
  </si>
  <si>
    <t>Contratar a una empresa  que brinde el servicio ya que no existe a nivel regional  un departamento y/o unidad  especializada en realizar este servicio de  fumigación de las instalaciones para  efectuar el trabajo requerido.</t>
  </si>
  <si>
    <t>El procedimiento de control de calidad estará a cargo de la administradora del_x000D_
contrato junto con las siguientes personas:_x000D_
María Cruickshank Campbell, ARDS Huetar Caribe._x000D_
Shakira Stephen Alvarado, Encargada Archivo._x000D_
Licda. Evelyn Vidaurre Alí, ULDS Siquirres Oficina de Pococí y Oficina de Guácimo._x000D_
Licda. Daniela Zúñiga Gayle, ULDS Limón._x000D_
Licda. Ana Loría Guadamuz, ULDS Talamanca.</t>
  </si>
  <si>
    <t>En este caso los terceros serían los funcionarios y al público que visita las_x000D_
instalaciones quienes se verían beneficiados con la fumigación ya que sería un_x000D_
ambiente libre de plagas de toda índole.</t>
  </si>
  <si>
    <t>De acuerdo con las particularidades del objeto contractual los riesgos que se_x000D_
identifican son:_x000D_
➢ La no realización de dicha contratación expone al personal y público en_x000D_
general que nos visita a la contaminación por algún tipo de plaga_x000D_
existente en las oficinas._x000D_
➢ La existencia de roedores puede provocar daños en las oficinas de_x000D_
archivos donde se maneja mucha papelería al igual al mobiliario y_x000D_
equipo de oficina.</t>
  </si>
  <si>
    <t>18/04/2023 15:56</t>
  </si>
  <si>
    <t>12/06/2023</t>
  </si>
  <si>
    <t>28/06/2023 13:33</t>
  </si>
  <si>
    <t>29/06/2023 08:23</t>
  </si>
  <si>
    <t>0062023002900003</t>
  </si>
  <si>
    <t>REPARACION DE IMPRESORAS MULTIFUNCIONALES</t>
  </si>
  <si>
    <t>CRC 3474023,91</t>
  </si>
  <si>
    <t>10014829</t>
  </si>
  <si>
    <t>Es de suma importancia contar con las impresoras para la optimización de las labores diarias y así favorecer la atención de las personas usuarias que se presentan en la oficina todos los días partiendo del punto de la utilización de los medios electrónicos para la mejora continua, es urgente reparar los equipos para que el mismo tenga la funcionalidad necesaria para las diferentes gestiones en que se requieren.</t>
  </si>
  <si>
    <t>Las compañeras Licda.Evelyn Vidaurre Alí, Jefatura ULDS Siquirres, Licda. Daniela Zúñiga Gayle, Jefatura ULDS Limón, Licda. Ana Loría Guadamuz, Jefatura ULDS Talamanca serán las encargadas de coordinar para verificar que se cumpla con los requerimientos solicitados en el cartel.</t>
  </si>
  <si>
    <t>Las reparaciones se deben a la necesidad de poder contar con la impresora en las múltiples funciones de las labores diarias de los funcionarios y funcionarias, para satisfacer la necesidad de documentos de usuarios y beneficiarios de los programas institucionales que brinda que requieren impresión, fotocopiado y escanear entre otras funciones que tiene el equipo para utilizarla.</t>
  </si>
  <si>
    <t>Se  necesita la reparar las impresoras multifuncionales y la cuales son de suma importancia para funciones en la oficinas la ULDS Limón, Ulds Talamanca y Oficina de Pococí.</t>
  </si>
  <si>
    <t>Cada multtifuncional será revisada  en su funcionamiento cuando sea entregada  por la empresa. La jefatura de Unidad Local de Desarrollo Social de donde esta designado el activo  verificará  efectivamente el equipo se reparó y funciona correctamente,</t>
  </si>
  <si>
    <t>Para el cumplimiento de las metas y objetivos  instituciones,  los funcionarios/as que utilizan los equipos para cumplir  con las gestiones donde se requiere documentar en físico procesos de  los usuarios/as los cuales se  archivan como respaldo  en cada expediente de los beneficiarios/as que solicitan los servicios de los programas.</t>
  </si>
  <si>
    <t>No contar  con la disponibilidad de los repuestos._x000D_
No cumplir a tiempo con lo solicitado._x000D_
Dificultad en contar con empresas en la zona que brinden el servicio de reparación en_x000D_
ese modelo.</t>
  </si>
  <si>
    <t>Servicio de mantenimiento  para reparar tres impresoras multifuncionales marca Konica Minolta modelo bizhub C 308.</t>
  </si>
  <si>
    <t>28/04/2023 15:56</t>
  </si>
  <si>
    <t>03/05/2023</t>
  </si>
  <si>
    <t>92172373</t>
  </si>
  <si>
    <t>12080200/1208000000</t>
  </si>
  <si>
    <t>0062023002900004</t>
  </si>
  <si>
    <t>2023LD-000020-0005300001</t>
  </si>
  <si>
    <t>Mantener en óptimas condiciones el vehículo institucional, la seguridad de los usuarios y lograr su movilización acorde a las metas planteadas, así como la correcta preservación de los activos institucionales.</t>
  </si>
  <si>
    <t>La institución no cuenta con taller especializado ni con el personal necesario y capacitado en la reparación de este tipo de activos, se requiere realizar la reparación de la unidad para que esté en condiciones óptimas para el uso que se requiere el cual es indispensable._x000D_
Además, existen variables en las condiciones climatológicas que afectan las vías provocando un deterioro acelerado en los vehículos. También la antigüedad de los vehículos.</t>
  </si>
  <si>
    <t>El Área Regional no cuenta con personal especializado en mecánica, por lo que solamente se cuenta con el chofer Benito Contreras Blanco a quien está asignado al vehículo, él cual podrá colaborar con la verificación de que la unidad se encuentra en perfectas condiciones de acuerdo con las reparaciones realizadas.</t>
  </si>
  <si>
    <t>No aplica para este caso.</t>
  </si>
  <si>
    <t>No cuenta con la disponibilidad de los repuestos en el país._x000D_
Ofertas erróneas.</t>
  </si>
  <si>
    <t>18/05/2023 16:21</t>
  </si>
  <si>
    <t>29/05/2023</t>
  </si>
  <si>
    <t>13/06/2023 14:08</t>
  </si>
  <si>
    <t>19/06/2023 13:42</t>
  </si>
  <si>
    <t>12080100/1208000000</t>
  </si>
  <si>
    <t>0062023002900005</t>
  </si>
  <si>
    <t>2023LD-000026-0005300001</t>
  </si>
  <si>
    <t>CRC 770403,08</t>
  </si>
  <si>
    <t>10014860</t>
  </si>
  <si>
    <t>De acuerdo con el reporte de daños en SITRA número 2023-05301 del 12 de abril del 2023, correspondiente al vehículo placa 261-282 asignado Jeffry Dowman Campbell, Operador Móvil de la ULDS Limón del Área Regional Huetar Caribe, donde detalla todo lo relacionado sobre la reparación de dicha unidad, con el visto bueno de la Unidad de Transportes, mediante el correo del 05/05/2023, del señor Nelson Uba Fernández, Mecánico._x000D_
_x000D_
El vehículo presenta daños en ajuste de roles de bocina delanteros, brazo loco, barra central, botas internas de eje RH y LH, topes de suspensión, alineamiento de dirección, bushing tijereta superior RH y LH, suministros prensa hidráulica acetileno, kit kaliper cambiado 4 pistones, flushing de frenos, cambio de barra central dirección, balanceo, cambio de llanta, cambio de batería, transporte de grúa por llevar a estación Dekra, lleva a estación Dekra tiempo de técnico que lo lleva.  _x000D_
_x000D_
A partir de dicho diagnóstico se determina que es conveniente hacer la reparación correspondiente, para mantenerlo en buenas condiciones, se requiere reparar el vehículo para el traslado de las personas funcionarias que atienden los diferentes programas, por la cantidad de trabajos que se realizan en la ULDS, las distancias que se recorren son muy extensas y es muy difícil realizar el trabajo sin esta unidad a fin de cumplir con de los objetivos institucionales.</t>
  </si>
  <si>
    <t>La Unidad de Coordinación Administrativa Regional, verificará el cumplimiento del proceso de acuerdo a la normativa y procedimientos respectivos.  Por lo cual se requiere la contratación de un ente externo, el funcionario Sr, Jeffry Dowman Campbell, Operador Móvil de la ULDS Limón del Área Regional Huetar Caribe, quien se encargará de supervisar el buen funcionamiento del vehículo una vez realizada la reparación.</t>
  </si>
  <si>
    <t>Realizar la reparación de la unidad para que esté en buenas condiciones y que permita ofrecer un servicio eficaz y oportuno a los funcionarios y funcionarias que lo requieren para desplazarse a dar atención a los respectivos programas que brinda la institución.</t>
  </si>
  <si>
    <t>La institución no cuenta con taller especializado ni con el personal necesario y capacitado en la reparación de este tipo de activos, se requiere realizar la reparación de la unidad para que esté en condiciones óptimas para el uso que se requiere el cual es indispensable.</t>
  </si>
  <si>
    <t>El Área Regional no cuenta con personal especializado en mecánica, por lo que solamente se cuenta con el chofer Jeffry Dowman Campbell a quién está asignado al vehículo, el cual podrá colaborar con la verificación de que la unidad se encuentra en perfectas condiciones de acuerdo con las reparaciones realizadas</t>
  </si>
  <si>
    <t>Con la reparación de la unidad se daría un mejor servicio a las familias solicitantes de los beneficios institucionales porque los funcionarios/as deben desplazarse en el vehículo a comunidades de difícil acceso a realizar atenciones al público, visitas a familias, aplicación y verificación de FIS, entre otros para la recolección de información veraz para toma de decisión en el otorgamiento de un beneficio.</t>
  </si>
  <si>
    <t>No se cuente con los repuestos en el país._x000D_
No se cumpla a tiempo con lo requerido.</t>
  </si>
  <si>
    <t>19/05/2023 15:20</t>
  </si>
  <si>
    <t>20/06/2023 15:36</t>
  </si>
  <si>
    <t>27/06/2023 09:26</t>
  </si>
  <si>
    <t>0062023002900006</t>
  </si>
  <si>
    <t>2023LD-000037-0005300001</t>
  </si>
  <si>
    <t>CONFECCION  DE SELLOS AUTOMATICOS ARDS HUETAR CARIBE</t>
  </si>
  <si>
    <t>10014916</t>
  </si>
  <si>
    <t>El Área Regional de Desarrollo Social Huetar Caribe requiere la compra  de 50 sellos automáticos para los funcionarios y funcionarias de Oficinas del Área Regional de Desarrollo Social Huetar Caribe: ULDS Limón, Talamanca, Siquirres: Oficina de Guácimo y Oficina de Pococí.   Por la magnitud de personas a las que se le brinda atención, este instrumento será de gran ayuda para estampar el sello en los documentos. _x000D_
_x000D_
Es necesario velar porque los documentos recibidos de los usuarios/as y beneficiarias/os tengan el sello para alimentar el sistema del Expediente Digital, lo cual ayuda a mantener un orden cronológico del folio del expediente.  _x000D_
_x000D_
  _x000D_
_x000D_
Con el propósito de cumplir con la normativa institucional en cuanto la implementación del Expediente Digital en la institución conforme a lo establecido en el MANUAL PARA LA ORGANIZACIÓN DE EXPEDIENTES DE LAS PERSONAS BENEFICIARIAS DE PROGRAMAS SOCIALES INDIVIDUALES Y GRUPALES, conforme al punto 6.2, la Directriz IMAS-GG-0091-2021 todo documento recibido por parte de los colaboradores debe contar con el sello correspondiente. Cito pág. 4 punto 8 y 9:   _x000D_
  _x000D_
 I. Cada funcionario debe de contar con el sello respectivo.   _x000D_
_x000D_
II. También se debe contemplar el ingreso de nuevo personal.   _x000D_
_x000D_
III. El desgate de los sellos existentes, los cuales se puede sustituir las almohadillas.   _x000D_
_x000D_
  _x000D_
_x000D_
8. El IMAS contará con expedientes digitales y expedientes híbridos o mixtos. Estos últimos, son aquellos expedientes que cuentan con documentación tanto en soporte papel (original custodiado en los archivos de las ULDS) y en soporte electrónico o digital, referentes a una misma familia, hogar o persona.   _x000D_
 _x000D_
9. En la atención presencial, cuando la persona atendida en la ULDS presenta uno o varios documentos en soporte papel, la persona funcionaria recibirá, sellará, escaneará y devolverá el original a la persona atendida, colocando el siguiente sello en la parte superior derecha de cada hoja del o los documentos que está recibiendo.  _x000D_
_x000D_
Por lo anterior es urgente adquirir los sellos, para bridar un buen servicio y cumplir detalladamente con lo indicado en la normativa.</t>
  </si>
  <si>
    <t>Las funcionarias que les corresponde verificar la correcta ejecución del objeto contractual son:  _x000D_
Shakira Stephen Alvarado, Encargada Archivo.  _x000D_
Licda. Evelyn Vidaurre Alí, ULDS Siquirres: Oficina de Guácimo y Pococí.  _x000D_
Licda. Daniela Zúñiga Gayle, ULDS Limón  _x000D_
Licda. Ana Loría Guadamuz, ULDS Talamanca. </t>
  </si>
  <si>
    <t>Que los funcionarios y funcionarias cuenten con las condiciones óptimas para brindar un buen servicio al público y mantener el orden de la documentación recibida, que el usuario pueda identificar la oficina en la cual se recibieron los documentos.  _x000D_
_x000D_
  _x000D_
_x000D_
Importante destacar que estos sellos serán de gran ayuda en la ejecución de diversas labores en la oficina al estampar la fecha, hora y persona que le atenderá y también como el día de recibidos los documentos, entre otros datos que son relevantes de tener descritos. </t>
  </si>
  <si>
    <t>El ARDS Huetar Caribe requiere con urgencia de estos sellos, para poder brindar mayor orden, agilidad en las labores diarias, esto traerá consigo más productividad y facilidad en el trabajo desempeñado. _x000D_
_x000D_
El IMAS no cuenta con un área que produzca este tipo de bien, por lo tanto, es necesario realizar la compra a proveedores y/o terceros especializados en este tipo de útiles de oficina a su vez es de gran interés para la Institución, ya que se debe de velar por una adecuada atención y el orden de los documentos que recibe cada uno de los funcionarios/a de los usuarios/as, beneficiarios/as. _x000D_
_x000D_
El servicio brindado tiene que cumplir con las características solicitadas y descritas por parte del ARDS Huetar Caribe.</t>
  </si>
  <si>
    <t>Una vez que la empresa y/o proveedor realice la entrega de todos los sello será revisado de acuerdo a los requerimientos solicitados. La compañera Shakira Stephen Alvarado, encargada de Archivo en coordinación con cada Jefatura de cada Unidad Local de Desarrollo Social realizará la entrega a cada funcionario/a el cual recibirá conforme el sello solicitado para el uso y cumplimiento de lo indicado por la normativa vigente. </t>
  </si>
  <si>
    <t>Las personas beneficiarias a las que la institución les brinda un beneficio, ya que por normativa el funcionario/a debe cumplir con contar con el sello para el uso respectivo en los documentos para evidenciar cronológicamente el respaldo en físico documentación en su expediente.  _x000D_
_x000D_
 </t>
  </si>
  <si>
    <t>  _x000D_
_x000D_
No cumplir a tiempo con lo solicitado.  _x000D_
_x000D_
Utilizar productos que no sean amigables con el ambiente. </t>
  </si>
  <si>
    <t>30/06/2023 09:19</t>
  </si>
  <si>
    <t>27/07/2023</t>
  </si>
  <si>
    <t>16/08/2023 09:05</t>
  </si>
  <si>
    <t>16/08/2023 10:39</t>
  </si>
  <si>
    <t>82121508</t>
  </si>
  <si>
    <t>92075047</t>
  </si>
  <si>
    <t>0062023002900007</t>
  </si>
  <si>
    <t>REPARACION DE IMPRESORAS MULTIFUNCIONALES ARDS HUETAR CARIBE</t>
  </si>
  <si>
    <t>CRC 3311201,95</t>
  </si>
  <si>
    <t>Las compañeras Licda. Evelyn Vidaurre Alí, Jefatura ULDS Siquirres, Licda. Daniela Zúñiga Gayle, Jefatura ULDS Limón, Licda. Ana Loría Guadamuz, Jefatura ULDS Talamanca serán las encargadas de coordinar para verificar que se cumpla con los requerimientos solicitados en el cartel.</t>
  </si>
  <si>
    <t>Las reparaciones se deben a la necesidad de poder contar con la impresora en las múltiples funciones de las labores diarias de los funcionarios y funcionarias,  para satisfacer la necesidad de documentos  de usuarios y beneficiarios de los programas institucionales  que brinda que requieren impresión, fotocopiado y escanear  entre otras funciones que tiene el equipo para utilizarla.</t>
  </si>
  <si>
    <t>Se requiere la contratación porque se necesita reparar las impresoras multifuncionales y la cuales son de suma importancia para funciones en la oficinas la ULDS Limón, Ulds Talamanca y ULDS Siquirres.</t>
  </si>
  <si>
    <t>Cada multifuncional será revisada  en su funcionamiento cuando sea entregada  por la empresa. La jefatura de cada Unidad Local de Desarrollo Social de donde esta designado el activo  verificará  efectivamente que el equipo se reparó y funciona correctamente.</t>
  </si>
  <si>
    <t>Las personas beneficiarias a las que la institución les brinda un beneficio,  ya que el funcionario/a debe respaldar en físico documentación en  su expediente.</t>
  </si>
  <si>
    <t>No contar  con la disponibilidad de los repuestos en el país._x000D_
No cumplir a tiempo con lo solicitado._x000D_
Dificultad en contar con empresas en la zona que brinden el servicio de reparación en impresoras de  ese modelo.</t>
  </si>
  <si>
    <t>25/09/2023 16:59</t>
  </si>
  <si>
    <t>0062023002900008</t>
  </si>
  <si>
    <t>COMPRA DE TRITURADORA DE PAPEL</t>
  </si>
  <si>
    <t>10015015</t>
  </si>
  <si>
    <t>Se requiere adquirir una trituradora de papel,  para la ULDS Siquirres , con el fin de  eliminar documentos que ya cumplieron su utilidad y  período, en la institución se maneja información sensible y confidencial de los usuarios/as, beneficiarios/as, es vital destruir  toda esa documentación  de forma correcta en dicho equipo para evitar que alguna persona con intenciones inescrupulosas,  obtenga y  perjudique al usuario/a beneficiario/a así como a la institución, conforme lo establece en la Ley de Sistema Nacional de Archivo N° 7202.   El procedimiento a seguir  sería  reciclar  el papel  al  Programa de Gestión Ambiental  de la Municipalidad de Siquirres, toda esa documentación que servirá  de insumo en otros procesos y primordialmente   para  el  cuido del ambiente en cumplimiento a las leyes y normas ambientales.</t>
  </si>
  <si>
    <t>La Unidad de Coordinación Administrativa Regional, verificará el cumplimiento del proceso de acuerdo con la normativa y procedimientos respectivos, la Licda. Evelyn Vidaurre Alí, Jefatura, ULDS Siquirres,  quien se encargará de  verificar el  buen funcionamiento de los equipos solicitados.</t>
  </si>
  <si>
    <t>Los funcionarios/as de la  ULDS Siquirres  realicen  su trabajo con el equipo requerido para poder dar cumplimiento de la normativa de Archivo  y que los procesos que ejecuten de manera óptima. Actualmente, en esa oficina  carecen de este  equipo, el cual es  muy necesario para que ejecuten  la eliminación documental propia de los usuarios/as, beneficiarios/as, proveedores e institucional de forma segura.</t>
  </si>
  <si>
    <t>Es  urgente  contar con estos  equipos  para que los funcionarios puedan responder de forma segura al cumplimiento en la eliminación de documentación y/o papelería física con información confidencial, sensible  de los usuarios/a, beneficiarios/as entre otros.  Realizar esta contratación de conformidad a lo establecido en la Ley General de Contratación Publica N°9986.  Por lo cual  la institución  debe contratar a una persona empresa externa para la adquisición de este activo, porque no cuenta con un departamento que los distribuya o fabrique.</t>
  </si>
  <si>
    <t>La encargada de verificar y validar que la trituradora de papel, cumpla con todos los lineamientos y características descritas en este documento, será la funcionaria Licda. Evelyn Vidaurre Alí,  Jefatura de la ULDS Siquirres del  IMAS  Área Regional de Desarrollo Social Huetar Caribe.</t>
  </si>
  <si>
    <t>De acuerdo al tipo de equipo que se desea adquirir y con respecto a  con las particularidades del objeto contractual no se detalla ningún criterio que resulte aplicable.</t>
  </si>
  <si>
    <t>De acuerdo con las particularidades del objeto contractual los riesgos que se identifican son: _x000D_
• La no presentación de ofertas que puedan ofrecer los bienes requeridos, lo que provocaría que la contratación quede en estado infructuoso. _x000D_
_x000D_
• Incumplimiento de los plazos: Un atraso en la entrega de los bienes contratados._x000D_
 _x000D_
• Entrega de equipos dañados o que no cumplan con lo establecido en el cartel.</t>
  </si>
  <si>
    <t>25/09/2023 17:05</t>
  </si>
  <si>
    <t>44101603</t>
  </si>
  <si>
    <t>92133384</t>
  </si>
  <si>
    <t>0062023003000001</t>
  </si>
  <si>
    <t>2023LD-000007-0005300001</t>
  </si>
  <si>
    <t>Servicio de reparación del vehículo marca Nissan Frontier placa 261-238 asignado a la ULDS de San Carlos</t>
  </si>
  <si>
    <t>CRC 976416,73</t>
  </si>
  <si>
    <t>10014748</t>
  </si>
  <si>
    <t>Mediante el reporte de daños efectuado por el compañero Alejandro Redondo Leiva_x000D_
quién labora para la ULDS de San Carlos del ARDS Huetar Norte como encuestador,_x000D_
señala que el vehículo se debía llevar a la reinspección técnica vehicular_x000D_
correspondiente, la cual no pasó debido a que tenía problemas en las tijeretas, por lo_x000D_
tanto se llevó la unidad móvil placa 261-238 a la agencia Nissan ubicada en Ciudad_x000D_
Quesada, en la cual le detectan que posee daños mayores los cuales en el diagnóstico_x000D_
realizado se determina que tiene problemas las tijeretas superior derecha e izquierda,_x000D_
en las rotulas de suspensión inferiores, y en los topes de dirección por lo que se_x000D_
recomienda sustituir, y reparar el daño que posee el vehículo mencionado, además de_x000D_
que presenta un juego en la dirección, a partir de dicha revisión se determina que es_x000D_
conveniente hacer la reparación correspondiente, esto con el fin de evitar un_x000D_
accidente de tránsito y es indispensable que este en óptimas condiciones porque la_x000D_
ULDS sólo cuentan con 2 vehículos asignados y les corresponde visitar zonas de difícil_x000D_
acceso y no hay buen servicio de bus, por tanto dificulta el trabajo de los compañeros_x000D_
que deben de realizar visitas a beneficiarios así como asistir a reuniones. Es_x000D_
importante indicar que es esencial que dicho vehículo se encuentre en condiciones_x000D_
adecuadas para el cumplimiento de los objetivos institucionales en la movilización de_x000D_
SOLICITUD DE PEDIDO 10014748_x000D_
Reparación Vehículo 261-238_x000D_
los funcionarios designados a realizar actividades específicas. Asimismo, el Área_x000D_
Regional considera de suma importancia la reparación de este vehículo, puesto que_x000D_
carecen de más medios de transporte.</t>
  </si>
  <si>
    <t>La institución no cuenta con el personal necesario y capacitado en la reparación de_x000D_
este tipo de activos, por lo cual se requiere la contratación de un ente externo._x000D_
Para el seguimiento del contrato se cuenta con el funcionario responsable de la_x000D_
contratación, Rigoberto Abarca Díaz MBA, se encargará de supervisar el buen_x000D_
funcionamiento de este vehículo y los funcionarios asignados de la ULDS de San Carlos_x000D_
a conducir a este vehículo deberán velar que funcione en óptimas condiciones y_x000D_
reportar cualquier anomalía que se presente.</t>
  </si>
  <si>
    <t>Contar con un vehículo (activo Institucional) que se encuentre en óptimas condiciones_x000D_
y no exponer a los funcionarios de la institución a accidentes de tránsito y que se_x000D_
puedan cumplir con los objetivos institucionales</t>
  </si>
  <si>
    <t>El IMAS no cuenta con este tipo de servicio, por tanto, es necesario realizar la solicitud_x000D_
a terceros, a su vez es de gran interés para la Institución, ya que se debe de velar por_x000D_
mantener los equipos institucionales en óptimas condiciones. Cabe destacar que esta_x000D_
adquisición está aprobada por las autoridades competentes y se encuentra en el_x000D_
Presupuesto Administrativo._x000D_
El servicio brindado tiene que cumplir con las características solicitadas por parte del_x000D_
ARDS Huetar Norte. Además, se debe de realizar una Licitación Reducida según lo_x000D_
establecido en la ley de Contratación Administrativa y el Reglamento, de acuerdo con_x000D_
los límites de contratación del artículo 36 de la Ley General de Contratación Pública</t>
  </si>
  <si>
    <t>El vehículo una vez reparado estará a prueba por parte del personal de la ULDS San_x000D_
Carlos para determinar que todo funcione de acuerdo a lo esperado.</t>
  </si>
  <si>
    <t>No</t>
  </si>
  <si>
    <t>Que no existan repuestos en el país.</t>
  </si>
  <si>
    <t>Solicitud Institucional y Línea del Programa: 10014748_x000D_
2. Descripción del Procedimiento: “Servicio de reparación del vehículo marca_x000D_
Nissan Frontier placa 261-238 asignado a la ULDS de San Carlos”_x000D_
3. Tipo de Procedimiento: Licitación Reducida_x000D_
4. Tipo de Modalidad: Servicios_x000D_
5. Clasificación del Objeto: Servicios_x000D_
6. Justificación de la compra o contratación del bien o servicio:_x000D_
a. Justificación de la procedencia de la contratación_x000D_
Mediante el reporte de daños efectuado por el compañero Alejandro Redondo Leiva_x000D_
quién labora para la ULDS de San Carlos del ARDS Huetar Norte como encuestador,_x000D_
señala que el vehículo se debía llevar a la reinspección técnica vehicular_x000D_
correspondiente, la cual no pasó debido a que tenía problemas en las tijeretas, por lo_x000D_
tanto se llevó la unidad móvil placa 261-238 a la agencia Nissan ubicada en Ciudad_x000D_
Quesada, en la cual le detectan que posee daños mayores los cuales en el diagnóstico_x000D_
realizado se determina que tiene problemas las tijeretas superior derecha e izquierda,_x000D_
en las rotulas de suspensión inferiores, y en los topes de dirección por lo que se_x000D_
recomienda sustituir, y reparar el daño que posee el vehículo mencionado, además de_x000D_
que presenta un juego en la dirección, a partir de dicha revisión se determina que es_x000D_
conveniente hacer la reparación correspondiente, esto con el fin de evitar un_x000D_
accidente de tránsito y es indispensable que este en óptimas condiciones porque la_x000D_
ULDS sólo cuentan con 2 vehículos asignados y les corresponde visitar zonas de difícil_x000D_
acceso y no hay buen servicio de bus, por tanto dificulta el trabajo de los compañeros_x000D_
que deben de realizar visitas a beneficiarios así como asistir a reuniones. Es_x000D_
importante indicar que es esencial que dicho vehículo se encuentre en condiciones_x000D_
adecuadas para el cumplimiento de los objetivos institucionales en la movilización de_x000D_
SOLICITUD DE PEDIDO 10014748_x000D_
Reparación Vehículo 261-238_x000D_
los funcionarios designados a realizar actividades específicas. Asimismo, el Área_x000D_
Regional considera de suma importancia la reparación de este vehículo, puesto que_x000D_
carecen de más medios de transporte._x000D_
b. Respecto a la finalidad pública que se persigue satisfacer con el concurso_x000D_
Contar con un vehículo (activo Institucional) que se encuentre en óptimas condiciones_x000D_
y no exponer a los funcionarios de la institución a accidentes de tránsito y que se_x000D_
puedan cumplir con los objetivos institucionales._x000D_
c. Justificación de la escogencia de la solución técnica para satisfacer la_x000D_
necesidad_x000D_
El IMAS no cuenta con este tipo de servicio, por tanto, es necesario realizar la solicitud_x000D_
a terceros, a su vez es de gran interés para la Institución, ya que se debe de velar por_x000D_
mantener los equipos institucionales en óptimas condiciones. Cabe destacar que esta_x000D_
adquisición está aprobada por las autoridades competentes y se encuentra en el_x000D_
Presupuesto Administrativo._x000D_
El servicio brindado tiene que cumplir con las características solicitadas por parte del_x000D_
ARDS Huetar</t>
  </si>
  <si>
    <t>07/03/2023 14:01</t>
  </si>
  <si>
    <t>17/04/2023 08:53</t>
  </si>
  <si>
    <t>19/04/2023 07:48</t>
  </si>
  <si>
    <t>0062023003000002</t>
  </si>
  <si>
    <t>Compra de 4 Aires Acondicionados para el ARDS Huetar Norte</t>
  </si>
  <si>
    <t>CRC 8800000</t>
  </si>
  <si>
    <t>10014788</t>
  </si>
  <si>
    <t>El Área Regional de Desarrollo Social de la Huetar Norte solicita la compra de 4 aires acondicionados para el ARDS Huetar Norte ya que la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</si>
  <si>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t>
  </si>
  <si>
    <t>La finalidad es que los funcionarios y beneficiarios del ARDS Huetar Norte puedan contar con los insumos adecuados para el desarrollo de sus actividades y el ambiente sea agradable y con las mejores condiciones posibles, y con ello se potencie la productividad y el ambiente sea agradable.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</si>
  <si>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Administrativo._x000D_
El bien a adquirir tiene que cumplir con las características solicitadas por parte del ARDS Huetar Norte._x000D_
Además, se debe de realizar una Licitación Reducida según lo establecido en la ley de Contratación Administrativa y el Reglamento, de acuerdo con los límites de contratación del artículo 36 de la Ley General de Contratación Pública.</t>
  </si>
  <si>
    <t>Adquiridos e instalados los Aires Acondicionados se estará a prueba por parte del personal de las áreas donde se instalen para determinar que todo funcione de acuerdo a lo esperado.</t>
  </si>
  <si>
    <t>SOLICITUD DE CONTRATACIÓN_x000D_
1. Solicitud Institucional y Línea del Programa: 10014788_x000D_
2. Descripción del Procedimiento: “Compra de 4 Aires Acondicionados para el_x000D_
ARDS Huetar Norte”_x000D_
3. Tipo de Procedimiento: Licitación Reducida_x000D_
4. Tipo de Modalidad: Bienes_x000D_
5. Clasificación del Objeto: Bienes_x000D_
6. Justificación de la compra o contratación del bien o servicio:_x000D_
a. Justificación de la procedencia de la contratación_x000D_
El Área Regional de Desarrollo Social de la Huetar Norte solicita la compra de 4 aires acondicionados para el ARDS Huetar Norte ya que la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ambiente._x000D_
b. Respecto a la finalidad pública que se persigue satisfacer con el concurso La finalidad es que los funcionarios y beneficiarios del ARDS Huetar Norte puedan contar con los insumos adecuados para el desarrollo de sus actividades y el ambiente sea agradable y con las mejores condiciones posibles, y con ello se potencie la productividad y el ambiente sea agradable._x000D_
SOLICITUD DE PEDIDO 10014788_x000D_
COMPRA DE 4 AIRES ACONDICIONADOS PARA EL ARDS HUETA NORTE_x000D_
c. Justificación de la escogencia de la solución técnica para satisfacer la_x000D_
necesidad 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del ARDS Huetar Norte._x000D_
Además, se debe de realizar una Licitación Reducida según lo establecido en la ley de Contratación Administrativa y el Reglamento, de acuerdo con los límites de contratación del artículo 36 de la Ley General de Contratación Pública._x000D_
7. Disponibilidad de recurso humano e infraestructura administrativa 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solicitado._x000D_
8. Procedimiento de Control de Calidad Adquiridos e instalados los Aires Acondicionados se estará a prueba por parte del personal de las áreas donde se instalen para determinar que todo funcione de acuerdo a lo esperado._x000D_
9. Estimación actualizada del c</t>
  </si>
  <si>
    <t>29/03/2023 10:23</t>
  </si>
  <si>
    <t>23/06/2023</t>
  </si>
  <si>
    <t>28/06/2023 10:31</t>
  </si>
  <si>
    <t>28/06/2023 13:32</t>
  </si>
  <si>
    <t>0062023003000003</t>
  </si>
  <si>
    <t>2023LD-000031-0005300001</t>
  </si>
  <si>
    <t>Servicio de Confección de sellos y suministros y foliadores para el ARDS Huetar Norte</t>
  </si>
  <si>
    <t>10014798</t>
  </si>
  <si>
    <t>El Área Regional de Desarrollo Social de la Huetar Norte solicita la compra de sellos para cada una de las oficinas como lo son ULDS San Carlos, ULDS Upala, ULDS Guatuso, ULDS Los Chiles, UIPER, UCAR, Archivo y Gerencia dado que, en la Huetar Norte se atiende gran cantidad de público y este instrumento nos ayuda a poder mantener un orden en la identificación de los documentos, además se debe agregar que ha ingresado mucho personal nuevo a las diferentes oficinas lo que quiere decir que se requieren de mas sellos para que estas personas puedan utilizarlos y así brindar una adecuada atención al público.</t>
  </si>
  <si>
    <t>La Institución cuenta con personal el cual le dará uso diario a los bienes a adquirir. _x000D_
Para el seguimiento del contrato se cuenta con el funcionario responsable de la contratación, Rigoberto Abarca Díaz MBA, se encargará de supervisar el funcionamiento de los mismos y los funcionarios de las ULDS de Upala, Guatuso, Los Chiles, San Carlos, UIPER, UCAR, Archivo y la Gerencia deberán velar que funcionen dichos sellos y reportar cualquier anomalía que se presente</t>
  </si>
  <si>
    <t>La finalidad es que los funcionarios de cada una de las ULDS de Upala, Guatuso, Los Chiles, San Carlos, UIPER, UCAR, Archivo, y la Gerencia del ARDS Huetar Norte  tengan las condiciones aptas para poder brindar una correcta atención al público y también para poder mantener un orden más definido y exacto en la administración de los documentos, y de igual manera que el público al cual se le brinda atención puedan identificar datos importantes de tener claros. Es muy importante mencionar que estos brindan gran ayuda en la ejecución de diversas labores como lo es por ejemplo brindar citas (fecha, hora y persona que le atenderá) también a identificar ciertos datos de la oficina en la cual fue recibida la documentación así como el día de recibida,  entre otros datos que son relevantes de tener descritos.</t>
  </si>
  <si>
    <t>El ARDS Huetar Norte requiere de estos importantes recursos como lo son sellos, foliadores y almohadillas para poder brindar mayor orden, agilidad en las labores diarias y también que esto traerá consigo mas productividad y facilidad en las ejecuciones. _x000D_
Ya que el IMAS no cuenta con un área que produzca  este tipo de bien, por lo tanto, es necesario realizar la solicitud a terceros, a su vez es de gran interés para la Institución, ya que se debe de velar por una adecuada atención de los funcionarios y beneficiarios, así como por el orden. Cabe destacar que esta adquisición está aprobada por las autoridades competentes y se encuentra en el Presupuesto Administrativo.  _x000D_
El servicio brindado tiene que cumplir con las características solicitadas por parte del ARDS Huetar Norte.  _x000D_
Además, se debe de realizar una Licitación Reducida según lo establecido en la ley de Contratación Administrativa y el Reglamento, de acuerdo con los límites de contratación del artículo 36 de  la Ley General de Contratación Pública.</t>
  </si>
  <si>
    <t>Adquiridos los insumos solicitados en esta contratación se pondrán a prueba, por medio del uso correspondiente, por ejemplo sellando, instalando las almohadillas en los sellos y foliando documentos, esto lo realizará el personal de las ULDS de Upala, Guatuso, Los Chiles, San Carlos, UIPER, UCAR, Archivo y la Gerencia Huetar Norte para determinar que todo funcione de acuerdo a lo esperado. Esta metodología sería revisando que dichos insumos se encuentren en excelentes condiciones y además que se puedan usar para el fin que han sido creados, por ejemplo, usando los sellos en diversos documentos que los requieren, foliando diversos documentos que de igual manera deben cumplir con este proceso y con esto garantizar que el proceso de calidad ha sido verificado por parte de las áreas anteriormente mencionadas.</t>
  </si>
  <si>
    <t>No contar con proveedores para el bien a adquirir. _x000D_
Que el monto presupuestado sea insuficiente para cubrir la necesidad de los sellos, almohadillas y foliadores para el ARDS HN.</t>
  </si>
  <si>
    <t>1.1 Nombre del objeto a contratar sea bien, servicio u obra: _x000D_
“Servicio de Confección de sellos y suministros y foliadores para el ARDS Huetar Norte”_x000D_
1.2 Indicación de la línea del Programa de Adquisiciones del bien, servicio u obra por contratar, con el objetivo de identificar la incorporación a dicho programa: _x000D_
1.3 Indicación de la fecha señalada en el Programa de Adquisiciones Proyectado_x000D_
Los recursos para esta contratación serán tomados de la subpartida 2.99.01 Útiles y materiales de oficina y cómputo, los recursos que no están contemplados en el Presupuesto anual, por lo que para respaldo se adjunta el anexo 1. _x000D_
1.4 Justificación de la procedencia de la contratación:_x000D_
El Área Regional de Desarrollo Social de la Huetar Norte solicita la compra de sellos para cada una de las oficinas como lo son ULDS San Carlos, ULDS Upala, ULDS Guatuso, ULDS Los Chiles, UIPER, UCAR, Archivo y Gerencia dado que, en la Huetar Norte se atiende gran cantidad de público y este instrumento nos ayuda a poder mantener un orden en la identificación de los documentos, además se debe agregar que ha ingresado mucho personal nuevo a las diferentes oficinas lo que quiere decir que se requieren de mas sellos para que estas personas puedan utilizarlos y así brindar una adecuada atención al público. _x000D_
1.5 Disponibilidad de recurso humano e infraestructura administrativa_x000D_
La Institución cuenta con personal el cual le dará uso diario a los bienes a adquirir. _x000D_
Para el seguimiento del contrato se cuenta con el funcionario responsable de la contratación, Rigoberto Abarca Díaz MBA, se encargará de supervisar el funcionamiento de los mismos y los funcionarios de las ULDS de Upala, Guatuso, Los Chiles, San Carlos, UIPER, UCAR, Archivo y la Gerencia deberán velar que funcionen dichos sellos y reportar cualquier anomalía que se presente_x000D_
1.6 Finalidad pública que se persigue satisfacer con el concurso_x000D_
La finalidad es que los funcionarios de cada una de las ULDS de Upala, Guatuso, Los Chiles, San Carlos, UIPER, UCAR, Archivo, y la Gerencia del ARDS Huetar Norte  tengan las condiciones aptas para poder brindar una correcta atención al público y también para poder mantener un orden más definido y exacto en la administración de los documentos, y de igual manera que el público al cual se le brinda atención puedan identificar datos importantes de tener claros. Es muy importante mencionar que estos brindan gran ayuda en la ejecución de diversas labores como lo es por ejemplo brindar citas (fecha, hora y persona que le atenderá) también a identificar ciertos datos de la oficina en la cual fue recibida la documentación así como el día de recibida,  entre otros datos que son relevantes de tener descritos. _x000D_
1.7 Justificación de la escogencia de la solución técnica para satisfacer la necesidad_x000D_
El ARDS Huetar Norte requiere de estos importantes recursos como lo son sellos, foliadores y almohadillas para poder brindar mayor orden, agilidad en las labores diarias y también que esto traerá con</t>
  </si>
  <si>
    <t>30/03/2023 10:36</t>
  </si>
  <si>
    <t>20/07/2023</t>
  </si>
  <si>
    <t>31/07/2023 08:19</t>
  </si>
  <si>
    <t>03/08/2023 10:47</t>
  </si>
  <si>
    <t>92373057</t>
  </si>
  <si>
    <t>0062023003000004</t>
  </si>
  <si>
    <t>2023LD-000016-0005300001</t>
  </si>
  <si>
    <t>Compra de 5 destructoras de papel para el ARDS Huetar Norte</t>
  </si>
  <si>
    <t>CRC 2300000</t>
  </si>
  <si>
    <t>10014862</t>
  </si>
  <si>
    <t>El ARDS Huetar Norte requiere la adquisición de 5 destructoras de papel para distribuirlas entre las diferentes unidades de atención, ya que las mismas son de suma importancia dada la sensibilidad en la documentación con la que se trabaja en estas áreas. Es importante mencionar que se requiere realizar la compra, con el fin de realizar las eliminaciones documentales correspondientes con los plazos legales establecidos en la normativa. De manera tal que se pueda habilitar espacio para los documentos de nuevo ingreso en el depósito documental</t>
  </si>
  <si>
    <t>La institución no cuenta con el personal necesario y capacitado en la fabricación de este tipo de activos, por lo cual se requiere la contratación de un ente externo. Para el seguimiento del contrato se cuenta con el funcionario responsable de la contratación, Rigoberto Abarca Díaz MBA, se encargará de supervisar el buen funcionamiento de los artículos y los funcionarios asignados de las ULDS del ARDS Huetar Norte quienes deberán velar que funcionen en óptimas condiciones y reportar cualquier anomalía que se presente. El objeto de esta contratación es la adquisición de máquinas destructoras de papel (trituradora) que permita la destrucción de grandes volúmenes documentales de forma ágil y efectiva. _x000D_
Dichas máquinas destructora de documentos deberá ser entregada en el IMAS, ARDS Huetar Norte, San Carlos Ciudad Quesada, Barrio El Carmen 200mts norte del COTAI.</t>
  </si>
  <si>
    <t>Contar con las herramientas necesarias para el adecuado funcionamiento de las labores diarias, como lo es en este caso las destructoras de papel, las cuales vienen a garantizar la transparencia en los procesos, la fidelidad, y confidencialidad de los mismos</t>
  </si>
  <si>
    <t>El IMAS no cuenta con un órgano encargado de fabricar este tipo de artículos, por tanto, es necesario realizar la solicitud a terceros, a su vez es de gran interés para la Institución, ya que se debe de velar por mantener los proceso  institucionales transparentes y eficaces.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</si>
  <si>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Las trituradoras de papel una vez entregadas estarán a prueba por parte del personal del ARDS Huetar Norte para determinar que todo funcione de acuerdo a lo esperado</t>
  </si>
  <si>
    <t>Atrasos en la entrega _x000D_
Que no existan oferentes para el articulo solicitado</t>
  </si>
  <si>
    <t>1.CONTENIDO DEL DOCUMENTO DENOMINADO: TÉRMINOS DE REFERENCIA_x000D_
1.1.	Nombre del objeto a contratar sea bien, servicio u obra._x000D_
“Compra de 5 destructoras de papel para el ARDS Huetar Norte”_x000D_
1.2.	Indicación de la línea del Programa de Adquisiciones del bien, servicio u obra por contratar, con el objetivo de identificar la incorporación a dicho programa_x000D_
Partida Presupuestaria: 5.01.04 Equipo y Mobiliario de Oficina. Recursos que están contemplados en el Presupuesto Ordinario._x000D_
1.3.	Indicación de la fecha señalada en el Programa de Adquisiciones Proyectado_x000D_
1.4.	Justificación de la procedencia de la contratación_x000D_
El ARDS Huetar Norte requiere la adquisición de 5 destructoras de papel para distribuirlas entre las diferentes unidades de atención, ya que las mismas son de suma importancia dada la sensibilidad en la documentación con la que se trabaja en estas áreas. Es importante mencionar que se requiere realizar la compra, con el fin de realizar las eliminaciones documentales correspondientes con los plazos legales establecidos en la normativa. De manera tal que se pueda habilitar espacio para los documentos de nuevo ingreso en el depósito documental. _x000D_
1.5.	Disponibilidad de recurso humano e infraestructura administrativa._x000D_
La institución no cuenta con el personal necesario y capacitado en la fabricación de este tipo de activos, por lo cual se requiere la contratación de un ente externo. Para el seguimiento del contrato se cuenta con el funcionario responsable de la contratación, Rigoberto Abarca Díaz MBA, se encargará de supervisar el buen funcionamiento de los artículos y los funcionarios asignados de las ULDS del ARDS Huetar Norte quienes deberán velar que funcionen en óptimas condiciones y reportar cualquier anomalía que se presente. El objeto de esta contratación es la adquisición de máquinas destructoras de papel (trituradora) que permita la destrucción de grandes volúmenes documentales de forma ágil y efectiva. _x000D_
Dichas máquinas destructora de documentos deberá ser entregada en el IMAS, ARDS Huetar Norte, San Carlos Ciudad Quesada, Barrio El Carmen 200mts norte del COTAI. _x000D_
1.6.	Finalidad pública que se persigue satisfacer con el concurso._x000D_
Contar con las herramientas necesarias para el adecuado funcionamiento de las labores diarias, como lo es en este caso las destructoras de papel, las cuales vienen a garantizar la transparencia en los procesos, la fidelidad, y confidencialidad de los mismos. _x000D_
1.7.	Justificación de la escogencia de la solución técnica para satisfacer la necesidad _x000D_
El IMAS no cuenta con un órgano encargado de fabricar este tipo de artículos, por tanto, es necesario realizar la solicitud a terceros, a su vez es de gran interés para la Institución, ya que se debe de velar por mantener los proceso  institucionales transparentes y eficaces. Cabe destacar que esta adquisición está aprobada por las autoridades competentes y se encuentra en el Presupuesto Administrativo._x000D_
El servicio brindado tiene que cumplir con las característi</t>
  </si>
  <si>
    <t>19/05/2023 10:00</t>
  </si>
  <si>
    <t>23/05/2023</t>
  </si>
  <si>
    <t>26/05/2023 08:16</t>
  </si>
  <si>
    <t>06/06/2023 08:04</t>
  </si>
  <si>
    <t>92224253</t>
  </si>
  <si>
    <t>100141862</t>
  </si>
  <si>
    <t>0062023003000005</t>
  </si>
  <si>
    <t>Compra de 8 perforadoras para el archivo de alto volumen para el ARDS Huetar Norte</t>
  </si>
  <si>
    <t>CRC 720000</t>
  </si>
  <si>
    <t>10014863</t>
  </si>
  <si>
    <t>El ARDS Huetar Norte requiere la adquisición de 8 perforadoras para el archivo de alto volumen para distribuirlas entre las diferentes unidades de atención, ya que las mismas son de suma importancia para poder agilizar el archivar documentación. Es importante mencionar que se requiere realizar la compra, con el fin de realizar los procesos de forma más ágil y rápida, ya que dicho instrumento ayuda en a agrupar y acomodar la documentación física de manera más fácil y ordenada. _x000D_
En el ARDS Huetar Norte existe la ULDS Upala, Guatuso, Los Chiles, San Carlos y propiamente la Gerencia además de esto el área del archivo en cada una de las unidades mencionadas anteriormente, en el archivo se guardan los expedientes físicos de las personas usuarias, lo cual contiene información de mucha importancia y que es información sensible que se debe tratar con mucha cautela y discreción, por lo que la compra de este importante insumo viene a facilitar los procesos de resguardo y también a brindar agilidad en el proceso que lleva todo el expediente de la persona usuaria, por lo que el contar con perforadoras para cada zona o area es de suma importancia.</t>
  </si>
  <si>
    <t>La institución no cuenta con el personal necesario y capacitado en la fabricación de este tipo de activos, por lo cual se requiere la contratación de un ente externo. Para el seguimiento del contrato se cuenta con el funcionario responsable de la contratación, Rigoberto Abarca Díaz MBA, se encargará de supervisar el buen funcionamiento de los artículos y los funcionarios asignados de las ULDS del ARDS Huetar Norte quienes deberán velar que funcionen en óptimas condiciones y reportar cualquier anomalía que se presente. El objeto de esta contratación es la adquisición de perforadoras que permita el manejo de grandes volúmenes documentales de forma ágil y efectiva. _x000D_
Dichos instrumentos perforadoras de alto volumen deberán ser entregadas en el IMAS, ARDS Huetar Norte, San Carlos Ciudad Quesada, Barrio El Carmen 200mts norte del COTAI</t>
  </si>
  <si>
    <t>Contar con las herramientas necesarias para el adecuado funcionamiento de las labores diarias, como lo es en este caso las perforadoras de papel, las cuales vienen a garantizar la transparencia en los procesos, la fidelidad, y confidencialidad de los mismos, así como orden y resguardo adecuado y duradero de la documentación.</t>
  </si>
  <si>
    <t>El IMAS no cuenta con un órgano encargado de fabricar este tipo de artículos, por tanto, es necesario realizar la solicitud a terceros, a su vez es de gran interés para la Institución, ya que se debe de velar por mantener los proceso  institucionales ordenados, transparentes y eficaces.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</si>
  <si>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Las perforadoras de papel una vez entregadas estarán a prueba por parte del personal del ARDS Huetar Norte para determinar que todo funcione de acuerdo a lo esperado.</t>
  </si>
  <si>
    <t>1.	CONTENIDO DEL DOCUMENTO DENOMINADO: TÉRMINOS DE REFERENCIA_x000D_
1.1.	Nombre del objeto a contratar sea bien, servicio u obra._x000D_
“Compra de 8 perforadoras para el archivo de alto volumen para el ARDS Huetar Norte”_x000D_
1.2.	Indicación de la línea del Programa de Adquisiciones del bien, servicio u obra por contratar, con el objetivo de identificar la incorporación a dicho programa_x000D_
Partida Presupuestaria: 5.01.04 Equipo y Mobiliario de Oficina. Recursos que están contemplados en el Presupuesto Ordinario._x000D_
1.3.	Indicación de la fecha señalada en el Programa de Adquisiciones Proyectado_x000D_
1.4.	Justificación de la procedencia de la contratación_x000D_
El ARDS Huetar Norte requiere la adquisición de 8 perforadoras para el archivo de alto volumen para distribuirlas entre las diferentes unidades de atención, ya que las mismas son de suma importancia para poder agilizar el archivar documentación. Es importante mencionar que se requiere realizar la compra, con el fin de realizar los procesos de forma más ágil y rápida, ya que dicho instrumento ayuda en a agrupar y acomodar la documentación física de manera más fácil y ordenada. _x000D_
En el ARDS Huetar Norte existe la ULDS Upala, Guatuso, Los Chiles, San Carlos y propiamente la Gerencia además de esto el área del archivo en cada una de las unidades mencionadas anteriormente, en el archivo se guardan los expedientes físicos de las personas usuarias, lo cual contiene información de mucha importancia y que es información sensible que se debe tratar con mucha cautela y discreción, por lo que la compra de este importante insumo viene a facilitar los procesos de resguardo y también a brindar agilidad en el proceso que lleva todo el expediente de la persona usuaria, por lo que el contar con perforadoras para cada zona o area es de suma importancia. _x000D_
1.5.	Disponibilidad de recurso humano e infraestructura administrativa._x000D_
La institución no cuenta con el personal necesario y capacitado en la fabricación de este tipo de activos, por lo cual se requiere la contratación de un ente externo. Para el seguimiento del contrato se cuenta con el funcionario responsable de la contratación, Rigoberto Abarca Díaz MBA, se encargará de supervisar el buen funcionamiento de los artículos y los funcionarios asignados de las ULDS del ARDS Huetar Norte quienes deberán velar que funcionen en óptimas condiciones y reportar cualquier anomalía que se presente. El objeto de esta contratación es la adquisición de perforadoras que permita el manejo de grandes volúmenes documentales de forma ágil y efectiva. _x000D_
Dichos instrumentos perforadoras de alto volumen deberán ser entregadas en el IMAS, ARDS Huetar Norte, San Carlos Ciudad Quesada, Barrio El Carmen 200mts norte del COTAI. _x000D_
1.6.	Finalidad pública que se persigue satisfacer con el concurso._x000D_
Contar con las herramientas necesarias para el adecuado funcionamiento de las labores diarias, como lo es en este caso las perforadoras de papel, las cuales vienen a garantizar la transparencia en los procesos, la fid</t>
  </si>
  <si>
    <t>19/05/2023 10:08</t>
  </si>
  <si>
    <t>22/05/2023</t>
  </si>
  <si>
    <t>45101903</t>
  </si>
  <si>
    <t>92014519</t>
  </si>
  <si>
    <t>0062023003000006</t>
  </si>
  <si>
    <t>2023LD-000019-0005300001</t>
  </si>
  <si>
    <t>Servicio de reparación del vehículo marca Toyota Hilux placa 261-303 asignado a la ULDS de Upala.</t>
  </si>
  <si>
    <t>CRC 1202186,06</t>
  </si>
  <si>
    <t>10014867</t>
  </si>
  <si>
    <t>1.4.	Justificación de la procedencia de la contratación_x000D_
_x000D_
Mediante el reporte de daños efectuado por el compañero Israel Rocha Bravo quién labora para la ULDS de Upala del ARDS Huetar Norte como Chofer 1, señala que el vehículo presenta varios problemas en general, los cuales fueron detallados en taller de la agencia Purdy sucursal Ciudad Quesada, San Carlos, estos daños fueron señalados  ya que vehículo se llevo a realizar un cambio de aceite y posterior realizaron un diagnostico más a fondo del estado en general de la unidad,  en el diagnóstico realizado se determina que tiene problemas serios en las rotulas de suspensión inferiores, presentan un importante desgaste, al igual que las botas de eje las cuales ya presentan reventa duras por lo cual existe un derrame de la grasa que lleva dicha pieza, los bushings de las tijeretas se encuentran dañados , con mucho desgaste, el freno de mano no da el ajuste ideal que se requiere, por lo deteriorado que se encuentran los cables que lo conforman, la faja del alternador se encuentra agrietada por el exceso de uso que ya posee, las escobillas limpia parabrisas ya están para cambio, cumplieron su vida útil, unidad presenta una fuga de aceite en uno de los diferenciales delanteros, más exacto en el retenedor de la salida del copling por lo que se recomienda sustituir (a raíz de este problema se recomienda el cambio del aceite de los diferenciales), vehículo no cuenta con los tapones porta fibras del lado izquierdo delantero por lo que es de suma importancia en la seguridad del frenado contar con estas piezas, por el trabajo a realizar con las rotulas de suspensión es necesario realizar el respectivo alineado de dirección._x000D_
 A partir de dicha revisión se determina que es conveniente hacer la reparación correspondiente, esto con el fin de evitar un accidente de tránsito y es indispensable que unidad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Es importante indicar que es esencial que dicho vehículo se encuentre en condiciones adecuadas para el cumplimiento de los objetivos institucionales en la movilización de los funcionarios designados a realizar actividades específicas. Asimismo, el Área Regional considera de suma importancia la reparación de este vehículo, puesto que carecen de más medios de transporte.</t>
  </si>
  <si>
    <t>1.5.	Disponibilidad de recurso humano e infraestructura administrativa._x000D_
_x000D_
La institución no cuenta con el personal necesario y capacitado en la reparación de este tipo de activos, por lo cual se requiere la contratación de un ente externo._x000D_
Para el seguimiento del contrato se cuenta con el funcionario responsable de la        contratación, Rigoberto Abarca Díaz MBA, se encargará de supervisar el 100% del contrato y los funcionarios asignados de la ULDS de Upala a conducir a este vehículo, deberán velar que funcione en óptimas condiciones y reportar cualquier anomalía que se presente, para en este caso hacer valer la respectiva garantía.</t>
  </si>
  <si>
    <t>1.6.	Finalidad pública que se persigue satisfacer con el concurso._x000D_
_x000D_
Contar con un vehículo (activo Institucional) que se encuentre en óptimas condiciones y no exponer a los funcionarios de la institución a accidentes de tránsito y que se puedan cumplir con los objetivos institucionales.</t>
  </si>
  <si>
    <t>1.7.	Justificación de la escogencia de la solución técnica para satisfacer la necesidad _x000D_
_x000D_
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</si>
  <si>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1.23. Procedimiento de control de calidad _x000D_
_x000D_
El vehículo una vez reparado estará a prueba por parte del personal de la ULDS Upala para determinar que todo funcione de acuerdo a lo esperado.</t>
  </si>
  <si>
    <t>1.25 Riesgos identificados_x000D_
_x000D_
Atrasos en la entrega._x000D_
No existan oferentes  para la reparación solicitada.</t>
  </si>
  <si>
    <t>1.	CONTENIDO DEL DOCUMENTO DENOMINADO: TÉRMINOS DE REFERENCIA_x000D_
1.1.	Nombre del objeto a contratar sea bien, servicio u obra._x000D_
Servicio de reparación del vehículo marca Toyota Hilux placa 261-303 asignado a la ULDS de Upala._x000D_
_x000D_
1.2.	Indicación de la línea del Programa de Adquisiciones del bien, servicio u obra por contratar, con el objetivo de identificar la incorporación a dicho programa_x000D_
Partida Presupuestaria: 1.08.05 Mantenimiento y reparación de equipo de transporte. Recursos que están contemplados en el Presupuesto Ordinario._x000D_
_x000D_
_x000D_
1.3.	Indicación de la fecha señalada en el Programa de Adquisiciones Proyectado_x000D_
Mantenimiento preventivo y correctivo de vehículos	Áreas Regionales	 	10,450.00	125,400.00	01/02/2023	31/12/2023_x000D_
_x000D_
_x000D_
1.4.	Justificación de la procedencia de la contratación_x000D_
Mediante el reporte de daños efectuado por el compañero Israel Rocha Bravo quién labora para la ULDS de Upala del ARDS Huetar Norte como Chofer 1, señala que el vehículo presenta varios problemas en general, los cuales fueron detallados en taller de la agencia Purdy sucursal Ciudad Quesada, San Carlos, estos daños fueron señalados  ya que vehículo se llevo a realizar un cambio de aceite y posterior realizaron un diagnostico más a fondo del estado en general de la unidad,  en el diagnóstico realizado se determina que tiene problemas serios en las rotulas de suspensión inferiores, presentan un importante desgaste, al igual que las botas de eje las cuales ya presentan reventaduras por lo cual existe un derrame de la grasa que lleva dicha pieza, los bushings de las tijeretas se encuentran dañados , con mucho desgaste, el freno de mano no da el ajuste ideal que se requiere, por lo deteriorado que se encuentran los cables que lo conforman, la faja del alternador se encuentra agrietada por el exceso de uso que ya posee, las escobillas limpia parabrisas ya están para cambio, cumplieron su vida útil, unidad presenta una fuga de aceite en uno de los diferenciales delanteros, más exacto en el retenedor de la salida del copling por lo que se recomienda sustituir (a raíz de este problema se recomienda el cambio del aceite de los diferenciales), vehículo no cuenta con los tapones porta fibras del lado izquierdo delantero por lo que es de suma importancia en la seguridad del frenado contar con estas piezas, por el trabajo a realizar con las rotulas de suspensión es necesario realizar el respectivo alineado de dirección._x000D_
 A partir de dicha revisión se determina que es conveniente hacer la reparación correspondiente, esto con el fin de evitar un accidente de tránsito y es indispensable que unidad este en óptimas condiciones porque la ULDS sólo cuentan con 2 vehículos asignados y les corresponde visitar zonas de difícil acceso y no hay buen servicio de bus, por tanto dificulta el trabajo de los compañeros que deben de realizar visitas a beneficiarios así como asistir a reuniones. Es importante indicar que es esencial que dicho vehículo se encuentre en condiciones adecuadas para el</t>
  </si>
  <si>
    <t>01/06/2023 11:14</t>
  </si>
  <si>
    <t>01/06/2023</t>
  </si>
  <si>
    <t>05/06/2023 08:42</t>
  </si>
  <si>
    <t>05/06/2023 14:03</t>
  </si>
  <si>
    <t>0062023003000007</t>
  </si>
  <si>
    <t>2023LD-000015-0005300001</t>
  </si>
  <si>
    <t>Contratación de Consultoría para la inspección de la construcción del Edificio de Los Chiles</t>
  </si>
  <si>
    <t>CRC 48903000</t>
  </si>
  <si>
    <t>10014870</t>
  </si>
  <si>
    <t xml:space="preserve">De acuerdo con el tipo de contratación a realizar, se debe realizar la contratación de la consultoría para la inspección de la construcción del edificio de Los Chiles._x000D_
A.	Justificación de la procedencia de la contratación_x000D_
•	La donación del terreno al IMAS por el Concejo Municipal propiedad con matrícula Folio Real # 2-272789-000 del registro nacional y plano catastro A-1324112-2009, acuerdo dado bajo el principio de legalidad con respaldos técnicos requeridos, se constituye en un recurso muy valioso._x000D_
•	El accionar del IMAS desde lo local bajo la modalidad de las Unidades Locales de Desarrollo Social (U.L.D.S)_x000D_
•	Las Unidades Locales se constituyen en una herramienta importante y necesaria por su aproximación a las comunidades en un radio de acción definido, esto hace más inclusiva la atención de la población que participa de los servicios Institucionales._x000D_
B.	El objetivo de privilegiar lo local en la intervención institucional se expresa claramente en esta modalidad, las cuales requieren avanzar creando condiciones más adecuadas para una mayor capacidad de gestión administrativa y técnica que le dé capacidad resolutiva en el abordaje de lo sustantivo de su accionar: la atención y el bienestar de las familias en contextos de pobreza._x000D_
C.	La demanda de servicios a la Institución es cada vez mayor y recurrente.La unidadlocal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intervención._x000D_
D.	La unidad de desarrollo local Los Chiles se ha venido fortaleciendo con un equipo de trabajo que gradualmente ha crecido, desde sus orígenes cuando se estableció por primera vez una oficina en el Cantón de Los Chiles con un funcionario. Actualmente se cuenta con 12funcionarios (2 asistentes administrativas, 1 digitador/encuestador, 3 cogestores 2, 4 cogestores 1, 1 chofer y 1 jefe) aun cuando sigue siendo insuficiente en proporción a la oferta programática y a la complejidad de las condiciones que imperan._x000D_
E.	Es importante destacar la legitimización y reconocimiento de la presencia IMAS en   la zona y su vinculación con otras instituciones del Estado._x000D_
F.	La ULDS de Los Chiles siempre ha operado en edificaciones alquiladas, pero ninguna viene a resolver las necesidades específicas requeridas para el tipo de funcionamiento que se tiene, especialmente debido a que el diseño de éstas edificaciones están concebidas para un uso diferente al nuestro, por lo que los espacios no son adecuados para ofrecer un servicio de calidad, dignidad y privacidad a la población que se atiende ni a los funcionarios que en ella laboran, aunado a esto se puede mencionar que ninguna de las </t>
  </si>
  <si>
    <t>Se dispone de recurso humano que se encargara de la correcta ejecución del objeto contratado, la institución cuenta con el Administrador de Contrato a Rigoberto  Abarca Díaz, correo rabarca@imas.go.cr, teléfono 2460-3900, para realizar la verificación de la ejecución de los servicios contratados. _x000D_
Un funcionario del Proceso de Infraestructura Institucional para soporte técnico en el estudio de ofertas, la revisión e interpretación de la documentación técnica, incluyendo los productos presentados por la Consultora durante la ejecución del contrato, así como de apoyo en las reuniones de revisión de avance de las obras y seguimiento a la ejecución de los plazos de las diferentes etapas. Velar por el cumplimiento del contenido de los productos solicitados y participar de la aprobación de los productos finales</t>
  </si>
  <si>
    <t>El Instituto Mixto de Ayuda Social tiene el deber; como parte del Estado, de proteger, cuidar y conservar el patrimonio institucional, y dentro de éste los bienes inmuebles son de los más valiosos.  Por otra parte, tiene la responsabilidad de dar el mejor uso posible a los recursos públicos que administra. Tomando en cuenta ambos deberes, con ésta consultoría se persigue inspeccionar todo lo referente a la construcción del edificio de la ULDS de Los Chiles y con esto lograr veracidad en el proceso y además brindar seguridad y confianza en el edificio construido.</t>
  </si>
  <si>
    <t>El profesional encargado del Proceso de infraestructura brindó la información técnica necesaria para definir el alcance de los servicios que componen esta contratación que consiste en las etapas de inspección profesional durante la ejecución de los trabajos constructivos. _x000D_
Esta contratación se encuentra avalada por el área de servicios generales que es la unidad encargada de revisar los componentes técnicos de las solicitudes de contratación de esta naturaleza.</t>
  </si>
  <si>
    <t>RECEPCIÓN DE LOS PRODUCTOS SOLICITADOS: Cada uno de los informes de inspección será recibido por la persona administradora del contrato y la persona funcionaria del Proceso de Infraestructura, quienes realizarán una revisión del contenido administrativo y técnico de los documentos según corresponda. De requerirse ajustes, la Persona Administradora del contrato notificará a la contratista solicitando los cambios requeridos al informe, una vez recibida la versión definitiva, la persona administradora del contrato incorporará el documento al expediente de la contratación en el Sistema de compras públicas._x000D_
GARANTÍA DEL PRODUCTO: Se cubre por lo que indica el Reglamento de Servicios Profesionales del Colegio de Ingenieros y Arquitectos y por lo indicado en la Ley de Contratación Administrativa.</t>
  </si>
  <si>
    <t>No Aplica</t>
  </si>
  <si>
    <t>La no presentación de ofertas, lo cual provocaría un atraso en la adjudicación de la consultoría para la supervisión de las obras.  _x000D_
Que las ofertas recibidas para la consultoría no se ajusten a los requerimientos exigidos y que debido a esto no se pueda iniciar el proceso constructivo.</t>
  </si>
  <si>
    <t>1. CONTENIDO DEL DOCUMENTO DENOMINADO: TÉRMINOS DE REFERENCIA_x000D_
1.1 Nombre del objeto a contratar sea bien, servicio u obra_x000D_
“Contratación de Consultoría para la inspección de la construcción del Edificio de Los Chiles”_x000D_
1.2 Indicación de la línea _x000D_
PAA 2023 1.04.03 SERVICIOS DE INGENIERIA ARDS HUETAR NORTE Contratación de Consultoría para la Construcción ULDS de Los Chiles,   ₡48.903.000 (corresponde al % de avance del 2023)_x000D_
1.3 Indicación de la fecha señalada en el Programa de Adquisiciones Proyectado_x000D_
1.4 Justificación de la procedencia de la contratación_x000D_
De acuerdo con el tipo de contratación a realizar, se debe realizar la contratación de la consultoría para la inspección de la construcción del edificio de Los Chiles._x000D_
A.	Justificación de la procedencia de la contratación_x000D_
•	La donación del terreno al IMAS por el Concejo Municipal propiedad con matrícula Folio Real # 2-272789-000 del registro nacional y plano catastro A-1324112-2009, acuerdo dado bajo el principio de legalidad con respaldos técnicos requeridos, se constituye en un recurso muy valioso._x000D_
•	El accionar del IMAS desde lo local bajo la modalidad de las Unidades Locales de Desarrollo Social (U.L.D.S)_x000D_
•	Las Unidades Locales se constituyen en una herramienta importante y necesaria por su aproximación a las comunidades en un radio de acción definido, esto hace más inclusiva la atención de la población que participa de los servicios Institucionales._x000D_
B.	El objetivo de privilegiar lo local en la intervención institucional se expresa claramente en esta modalidad, las cuales requieren avanzar creando condiciones más adecuadas para una mayor capacidad de gestión administrativa y técnica que le dé capacidad resolutiva en el abordaje de lo sustantivo de su accionar: la atención y el bienestar de las familias en contextos de pobreza._x000D_
C.	La demanda de servicios a la Institución es cada vez mayor y recurrente.La unidadlocal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intervención._x000D_
D.	La unidad de desarrollo local Los Chiles se ha venido fortaleciendo con un equipo de trabajo que gradualmente ha crecido, desde sus orígenes cuando se estableció por primera vez una oficina en el Cantón de Los Chiles con un funcionario. Actualmente se cuenta con 12funcionarios (2 asistentes administrativas, 1 digitador/encuestador, 3 cogestores 2, 4 cogestores 1, 1 chofer y 1 jefe) aun cuando sigue siendo insuficiente en proporción a la oferta programática y a la complejidad de las condiciones que imperan._x000D_
E.	Es importante destacar la legitimización y reconocimiento de la presencia IMAS en   la zona y su vincul</t>
  </si>
  <si>
    <t>02/06/2023 09:25</t>
  </si>
  <si>
    <t>02/06/2023</t>
  </si>
  <si>
    <t>02/06/2023 11:21</t>
  </si>
  <si>
    <t>06/06/2023 11:07</t>
  </si>
  <si>
    <t>92207084</t>
  </si>
  <si>
    <t>0062023003000008</t>
  </si>
  <si>
    <t>2023LD-000042-0005300001</t>
  </si>
  <si>
    <t>Servicio de reparación del vehículo marca Nissan Frontier placa 261-268 asignado a la Gerencia Regional Huetar Norte</t>
  </si>
  <si>
    <t>CRC 837615,55</t>
  </si>
  <si>
    <t>10014940</t>
  </si>
  <si>
    <t>Mediante el reporte de daños efectuado por el compañero Alejandro Redondo Leiva quién labora para la ULDS de San Carlos del ARDS Huetar Norte como Encuestador, señala que el vehículo presenta varios problemas en general como lo es un golpe fuerte en la parte delantera de vehículo cuando se transita por camino de lastre, además de un sonido en uno de las llantas delanteras al estar en movimiento, se indica de igual manera el mal estado de las puertas delanteras, las cuales se encuentran desalineadas (caídas),  a raíz de este reporte se lleva unidad móvil a realizar un diagnóstico más profundo a taller de la Agencia Datsun, sucursal Ciudad Quesada, San Carlos.  En el diagnóstico realizado se determina que tiene un severo daño en los dos compensadores delanteros los cuales presentan humedecimiento, por lo cual el golpe que se siente en caminos de lastre ya indicado anteriormente, los topes de las dirección se encuentran prácticamente destruidos, el vehiculo presenta problemas en el arranque ya que los borners de la batería están con desgaste y por mas que se ajusten por la vibración de la carretera y el mismo motor se pasan desajustando de los postes de la batería, provocando que vehiculo se apague con mucha facilidad, las luces del porta placa trasero se encuentran quemadas, los bushings de la barra estabilizadora delanteros se encuentran con desgaste y están para cambio, la faja del motor,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las puertas delanteras izquierda y derecha se encuentran caídas por lo que para cerrar se debe  de estar levantado para que encajen de manera correcta, nos señalan que el problema ocurre por las bisagras las cuales de hecho se encuentran reventadas, para finalizar nos indican que los topes de la tijeretas inferiores están en muy mal estado por lo que la importancia de reemplazar para un adecuado funcionar del sistema de dirección, con esta indicación es muy importante realizar el alineado de dirección. _x000D_
A partir de dicha revisión se determina que es conveniente hacer la reparación correspondiente, esto con el fin de evitar un accidente de tránsito y es indispensable que unidad este en óptimas condiciones porque la Gerencia sólo cuentan con 3 vehículos asignados y les corresponde visitar zonas de difícil acceso y no hay buen servicio de bus, por tanto dificulta el trabajo de los compañeros que deben de realizar visitas a beneficiarios así como asistir a reuniones. Es importante indicar que es esencial que dicho vehículo se encuentre en condiciones adecuadas para el cumplimiento de los objetivos institucionales en la movilización de los funcionarios designados a realizar actividades</t>
  </si>
  <si>
    <t>La institución no cuenta con el personal necesario y capacitado en la reparación de este tipo de activos, por lo cual se requiere la contratación de un ente externo._x000D_
Para el seguimiento del contrato se cuenta con el funcionario responsable de la        contratación, Edwin Salas Murillo, se encargará de supervisar el 100% del contrato y los funcionarios asignados de la Gerencia Huetar Norte  a conducir a este vehículo, deberán velar que funcione en óptimas condiciones y reportar cualquier anomalía que se presente, para en este caso hacer valer la respectiva garantía.</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</si>
  <si>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</si>
  <si>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El vehículo una vez reparado estará a prueba por parte del personal de la Gerencia Huetar Norte para determinar que todo funcione de acuerdo a lo esperado.</t>
  </si>
  <si>
    <t>Atrasos en la entrega._x000D_
No existan oferentes  para la reparación solicitada.</t>
  </si>
  <si>
    <t>1.	CONTENIDO DEL DOCUMENTO DENOMINADO: TÉRMINOS DE REFERENCIA_x000D_
1.1.	Nombre del objeto a contratar sea bien, servicio u obra._x000D_
Servicio de reparación del vehículo marca Nissan Frontier placa 261-268 asignado a la Gerencia Huetar Norte._x000D_
_x000D_
1.2.	Indicación de la línea del Programa de Adquisiciones del bien, servicio u obra por contratar, con el objetivo de identificar la incorporación a dicho programa_x000D_
Partida Presupuestaria: 1.08.05 Mantenimiento y reparación de equipo de transporte. Recursos que están contemplados en el Presupuesto Ordinario._x000D_
_x000D_
_x000D_
1.3.	Indicación de la fecha señalada en el Programa de Adquisiciones Proyectado_x000D_
Mantenimiento preventivo y correctivo de vehículos	Áreas Regionales	 	10,450.00	125,400.00	01/02/2023	31/12/2023_x000D_
_x000D_
_x000D_
1.4.	Justificación de la procedencia de la contratación_x000D_
Mediante el reporte de daños efectuado por el compañero Alejandro Redondo Leiva quién labora para la ULDS de San Carlos del ARDS Huetar Norte como Encuestador, señala que el vehículo presenta varios problemas en general como lo es un golpe fuerte en la parte delantera de vehículo cuando se transita por camino de lastre, además de un sonido en uno de las llantas delanteras al estar en movimiento, se indica de igual manera el mal estado de las puertas delanteras, las cuales se encuentran desalineadas (caídas),  a raíz de este reporte se lleva unidad móvil a realizar un diagnóstico más profundo a taller de la Agencia Datsun, sucursal Ciudad Quesada, San Carlos.  En el diagnóstico realizado se determina que tiene un severo daño en los dos compensadores delanteros los cuales presentan humedecimiento, por lo cual el golpe que se siente en caminos de lastre ya indicado anteriormente, los topes de las dirección se encuentran prácticamente destruidos, el vehiculo presenta problemas en el arranque ya que los borners de la batería están con desgaste y por mas que se ajusten por la vibración de la carretera y el mismo motor se pasan desajustando de los postes de la batería, provocando que vehiculo se apague con mucha facilidad, las luces del porta placa trasero se encuentran quemadas, los bushings de la barra estabilizadora delanteros se encuentran con desgaste y están para cambio, la faja del motor,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las puertas delanteras izquierda y derecha se encuentran caídas por lo que para cerrar se debe  de estar levantado para que encajen de manera correcta, nos señalan que el problema ocurre por las bisagras las cuales de hecho se encuentran reventadas, para finalizar nos indican que los topes de la tijeretas inferiores están en muy mal estado por lo que la importancia de reemplazar para un a</t>
  </si>
  <si>
    <t>18/07/2023 10:40</t>
  </si>
  <si>
    <t>21/08/2023 11:44</t>
  </si>
  <si>
    <t>25/08/2023 07:44</t>
  </si>
  <si>
    <t>0062023003000009</t>
  </si>
  <si>
    <t>2024LY-000002-0005300001</t>
  </si>
  <si>
    <t>Construcción Edificio ULDS Los Chiles</t>
  </si>
  <si>
    <t>CRC 793394236,54</t>
  </si>
  <si>
    <t>10015255</t>
  </si>
  <si>
    <t>El Instituto Mixto de Ayuda Social, de acuerdo a su ley de creación,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solidaridad”._x000D_
*El cantón de Los Chiles es el cantón más pobre de Costa Rica, en donde de acuerdo con el último Atlas de Desarrollo Humano Cantonal 2021 del PNUD, el mismo presenta los Índices de Pobreza Multidimensional más altos. _x000D_
En ese contexto, se debe indicar que en el cantón de Los Chiles el 89% de la población registrada en SIPO se encuentra en situación de pobreza o pobreza extrema, lo que representa un total de 20 494 personas, de los cuales el 40% de la población bajo la línea de pobreza es menor de 15 años._x000D_
Durante el año 2021, desde la ULDS Los Chiles se gestionaron 2.636.681.391 colones, de los cuales el 60% se destinó a programas de promoción de la educación (Avancemos, Crecemos y Cuido Infantil). En el siguiente gráfico se muestra la distribución de la inversión social según la oferta:_x000D_
Gráfico No 1. Presupuesto ejecutado por beneficios_x000D_
Diciembre 2021_x000D_
Por ello y tomando en consideración lo anteriormente señalado, actualmente existe la necesidad y urgencia de construir en el Cantón de Los Chiles una oficina que reúna todas las condiciones físicas y de Ley para albergar al capital humano y físico de la Unidad Local de Desarrollo Social de dicho Cantón y así ofrecer al público visitante y usuario un servicio de calidad, pronto y oportuno que repercute en el estado de ánimo de las personas, esto porque que conforme fueron pasando los años, la ULDS de Los Chiles fue creciendo en población demandante del servicio y por ende en recursos y programas sociales que venían a subsanar las demandas de las necesidades de a las personas usuarias. Así como fue creciendo la demanda, también tuvo que crecer la planilla Institucional, con el fin de brindar un servicio eficiente y efectivo.  Cada miembro nuevo que iba llegando, según programa y fin para el cual fue contratado, se fue asignando a uno de los espacios existentes, creciendo el personal no así la infraestructura.</t>
  </si>
  <si>
    <t>Para esta contratación se establece un órgano administrador designado de la siguiente forma:_x000D_
1)	Rigoberto Abarca Díaz: Se encargará de las gestiones administrativas y de fiscalización de que el objeto contractual se apegue a lo pactado, control, plazos de entrega y recepción de obras y trámite de pago de facturas._x000D_
2)	Marlen Pérez Rodríguez: Se encargará de las gestiones administrativas y de fiscalización de que el objeto contractual se apegue a lo pactado, control, plazos de entrega y recepción de obras y trámite de pago de facturas_x000D_
3)	Teodoro Hodgson Bustamante: Se encargará de la fiscalización de que el objeto contractual se apegue a lo pactado, control, plazos de entrega y recepción de obras.</t>
  </si>
  <si>
    <t>Desarrollar condiciones infraestructurales adecuadas para la efectiva operación de la ULDS de Los Chiles, para mejorar la funcionalidad y contar con ambientes laborales más sanos, con condiciones óptimas tanto para la atención de los usuarios como para el desempeño de los funcionarios.</t>
  </si>
  <si>
    <t>El IMAS realiza la prestación de servicios desde Unidades Locales de Desarrollo Social (U.L.D.S), Estas constituyen una herramienta importante y necesaria por su aproximación a las comunidades en un radio de acción definido, esto hace más inclusiva la atención de la población que participa de los servicios Institucionales. Para avanzar en aumentar la cobertura y mejorar la calidad de los servicios institucionales se requiere crear condiciones de infraestructura adecuadas, El crecimiento en la demanda, establece la necesidad de espacios físicos para brindar servicios de calidad _x000D_
La unidad 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intervención._x000D_
La unidad de desarrollo local Los Chiles se ha venido fortaleciendo con un equipo de trabajo que gradualmente ha crecido, desde sus orígenes cuando se estableció por primera vez una oficina en el Cantón de Los Chiles con un funcionario. Actualmente se cuenta con 12 funcionarios (2 asistentes administrativas, 1 digitador/encuestador, 3 cogestores categoría 2, 4 cogestores categoría 1, 1 chofer y 1 jefe) aun cuando sigue siendo insuficiente en proporción a la oferta programática y a la complejidad de las condiciones que imperan._x000D_
En el cantón se da una deficiencia de edificaciones aptas para la atención de personas beneficiarias. Posterior a una revisión y análisis de las edificaciones existentes en la zona, se determina que las mismas no son aptas para ofrecer un servicio de calidad, dignidad y privacidad a la población que se atiende ni a las personas funcionarias de la Institución, esto se debe a las condiciones sociales de dicho cantón._x000D_
La ULDS de Los Chiles siempre ha operado en edificaciones alquiladas, pero ninguna resuelve las necesidades específicas requeridas para el tipo de funcionamiento que se tiene, especialmente debido a que el diseño de éstas edificaciones están concebidas para un uso diferente al Institucional, por lo que los espacios no son adecuados para realizar la actividades propias de la unidad., _x000D_
Aunado a lo anterior, se debe mencionar que ninguna de las instalaciones existentes, cumple al 100% con las disposiciones indicadas por la Ley 7600, y aunque los dueños de las propiedades siempre están anuentes a realizar o a que se realicen mejoras, los espacios ya existentes imposibilitan que las mismas se realicen satisfactoriamente_x000D_
Por lo antes expuesto, se hace gestión ante la Municipalidad del Cantón de Los Chiles con el fin de que se donará un lote al IMAS para construir un edificio que cumpla con las necesidades y requerimiento legales de la Unidad Local. En respuesta a la so</t>
  </si>
  <si>
    <t>La inspección de la obra se realizará de forma multidisciplinaria, para lo cual se deben acatar las siguientes disposiciones:_x000D_
La inspección de la obra estará a cargo de la empresa consultora contratada, (Adrián Rojas Barrientos) que será la responsable, por medio de los profesionales asignados por éste, en el contrato que mantiene con el IMAS, de velar por el cumplimiento de todos los requerimientos técnicos definidos en los planos constructivos y las especificaciones técnicas._x000D_
Deberá aprobar o rechazar la calidad de los materiales y equipos, así como el trabajo realizado, decidir cualquier duda en la interpretación de los planos constructivos y las especificaciones técnicas, estudiar y recomendar al IMAS respecto al costo de trabajos extras, revisión y recomendación al IMAS de aprobación de facturas de avances parciales_x000D_
Mediante visitas semanales a las obras, vigilará que los trabajos se desarrollen como en esos documentos se indica y velará por el fiel cumplimiento de las condiciones técnicas definidas en los términos de la contratación._x000D_
Revisará y aprobará, vigilará cronograma inicial de las obras las actualizaciones mensuales de este e informará la IMAS de las variaciones que consideren puedan afectar el correcto desarrollo de las obras y emitirá recomendaciones a la persona adjudicatario para la corrección de posibles desviaciones y alcanzar los objetivos establecidos por este._x000D_
El IMAS será la encargada de velar por la correcta ejecución del contrato y participará junto con la empresa consultora contratada de las visitas de seguimiento de la obra._x000D_
El desarrollo de la inspección se verificará mediante las minutas semanales y los informes mensuales, de acuerdo con las condiciones establecidas en el contrato de consultoría._x000D_
El adjudicatario de la contratación deberá presentar los informes de laboratorio y campo realizados por medio de un laboratorio certificado en las diferentes etapas del proyecto (ensayos proctor, pruebas de veleta, Pruebas de compactación, pruebas de resistencia del concreto, etc).</t>
  </si>
  <si>
    <t>El proyecto no provoca afectación positiva a negativas a terceros, por lo que no se estimas medidas de abordaje.</t>
  </si>
  <si>
    <t>Con respecto de los riesgos y multiamenaza, se adjunta al presente documento la Matriz General de Riesgos (MGR), mediante la cual se evalúan y cuantifican los riesgos que la Institución considera relevantes y que podrían afectar la ejecución de la Construcción del Edificio para las oficinas de la Unidad Local de Desarrollo Social de Los Chiles. Dichos riesgos se visualizan en el siguiente mapa de calor: Figura No. 2 Mapa de calor riesgos Riesgos identificados:_x000D_
Atrasos en la ejecución contractual _x000D_
Disminución de los recursos administrativos. _x000D_
Atrasos en los plazos en el desarrollo de las obras. _x000D_
No contar con empresa que realice la ejecución de contrato _x000D_
Para los riesgos identificados, institucionalmente se han establecido las correspondientes medidas de administración para su mitigación, que están bien definidas y detalladas en el documento de términos de referencia y en el documento remitido para la inscripción del proyecto en el Banco de Proyectos de Inversión Pública (BPIP) del Ministerio de Planificación Nacional y Política Económica (MIDEPLAN). _x000D_
Adicionalmente, y tomando en consideración que este tipo de análisis tiene como propósito ser un apoyo en el diseño de políticas y procedimientos de protección de las inversiones públicas ante el impacto de fenómenos naturales y dado que algunos de estos fenómenos son estacionales (inundaciones, alud torrencial y deslizamientos) y otros son cíclicos o de recurrencia imprevista o súbita y de una frecuencia que muchas veces esta fuera de la escala de la vida humana (terremotos, vulcanismo y tsunamis), la Institución gestiono el permiso y obtuvo VIABILIDAD (LICENCIA) AMBIENTAL al proyecto de construcción del Edificio para las oficinas de la Unidad Local de Desarrollo Social Los Chiles, según consta en la Resolución de Secretaria Técnica Ambiental RES-2207-2019-SETENA del 08 de julio de 2019 _x000D_
Por lo anterior, se considera que los resultados esperados de la identificación de amenazas y sus niveles de incidencia fueron ya considerados por esta instancia y por ende se cuentan con las prevenciones necesarias para evitar la pérdida o la recurrencia en reparaciones mayores, ya que se considera que la obra propuesta considera esfuerzos adicionales de los eventos naturales puedan afectar</t>
  </si>
  <si>
    <t>Contenido presupuestario_x000D_
1210000000, IMAS, según la solicitud número 10015255 en SAP_x000D_
Se da una diferencia entre el monto establecido en el ejercicio presupuestario POI 2024 y el presupuesto de la obra, esto se debe a que el primero se formuló en julio del año 2023, el segundo fue actualizado por el consultor contratado en diciembre de 2023. Durante la diferencia de tiempo supra citada se da una disminución significativa para un total de ¢793, 394,236.54 por efecto del IPC y de la disminución del tipo de cambio del dólar (el consultor adjunta tabla con el desglose, véase tabla de desglose N°3)_x000D_
Siendo una contratación plurianual se garantizará el pago de las obligaciones anuales en cada ejercicio económico, así como la posibilidad de su ejecución, durante todo el periodo de contrato, esta situación está prevista por la persona administradora de contrato.</t>
  </si>
  <si>
    <t>18/08/2023 14:00</t>
  </si>
  <si>
    <t>16/05/2024</t>
  </si>
  <si>
    <t>17/05/2024 13:32</t>
  </si>
  <si>
    <t>20/05/2024 07:34</t>
  </si>
  <si>
    <t>72121101</t>
  </si>
  <si>
    <t>92207466</t>
  </si>
  <si>
    <t>5.02.01</t>
  </si>
  <si>
    <t>0062023003000010</t>
  </si>
  <si>
    <t>2023LD-000056-0005300001</t>
  </si>
  <si>
    <t>Servicio de reparación del vehículo marca Nissan Frontier placa 261-231 asignado a la Gerencia Huetar Norte.</t>
  </si>
  <si>
    <t>CRC 1997016,23</t>
  </si>
  <si>
    <t>10014976</t>
  </si>
  <si>
    <t>Mediante el reporte de daños efectuado por el compañero Juan Pablo Rojas Chaves quién labora para la Gerencia del ARDS Huetar Norte como Chofer, indica que vehículo sufre desperfecto mecánico, cuando se encontraba en una gira programada el día 27 de Julio del 2023 en la localidad de San José, compañero se queda varado en plena carretera, mientras realizaba un alto, al poner en marcha unidad, la misma pierde el pedal del clutch y los cambios son imposible de realizar, por lo que a muchos costos pudo mover vehículo para poder ser trasladado en una grúa para diagnostico en taller, de inmediato se deja el mismo en Taller de la Agencia Datsun sucursal San Carlos, en donde  se realiza un diagnostico a fondo de lo sucedido, de acuerdo a la falla que trae el vehículo, se procede a la revisión del sistema de embrague del clutch, el sistema hidráulico trabaja bien pero a la hora de rodar el vehículo presenta un sonido en el conjunto de clutch y aproximadamente a los 2 minutos ya no desacopla las marchas, esto se debe a un daño en el disco del clutch ( los resortes ceden y se atraviesan en el sistema), por lo tanto se debe cambiar todo el conjunto de clutch para corregir el problema ( plato de presión, disco de clutch, rol de empuje, base de retenedor, bushing de cigüeñal y rectificar el volante). Aprovechando que a la unidad se le va a realizar esta reparación, se pide un diagnostico total de la misma, ya que este vehículo al ser el que utiliza el chofer de la gerencia tienen mucho rodaje, por lo tanto, es mejor asegurarnos del estado general de la unidad, en la cual nos detallan, el mal estado de las tijeretas superiores e inferiores izquierda y derecha, el cambio de los topes de dirección, el pésimo estado de los topes de los hules inferiores y superiores de la compuerta de la batea, la cual produce un excesivo ruido en caminos malos o de lastre y el cambio de las escobillas las cuales ya el hule esta tostado y no cumplen su función en el parabrisas.</t>
  </si>
  <si>
    <t>La institución no cuenta con el personal necesario y capacitado en la reparación de este tipo de activos, por lo cual se requiere la contratación de un ente externo._x000D_
Para el seguimiento del contrato se cuenta con el funcionario responsable de la        contratación, Edwin Salas Murillo, quien se encargará de supervisar el 100% del contrato y los demás funcionarios quienes conduzcan este vehículo, deberán velar que funcione en óptimas condiciones y reportar cualquier anomalía que se presente, para en este caso hacer valer la respectiva garantía.</t>
  </si>
  <si>
    <t>1.	CONTENIDO DEL DOCUMENTO DENOMINADO: TÉRMINOS DE REFERENCIA_x000D_
1.1.	Nombre del objeto a contratar sea bien, servicio u obra._x000D_
Servicio de reparación del vehículo marca Nissan Frontier placa 261-231 asignado a la Gerencia Huetar Norte._x000D_
_x000D_
1.2.	Indicación de la línea del Programa de Adquisiciones del bien, servicio u obra por contratar, con el objetivo de identificar la incorporación a dicho programa_x000D_
Partida Presupuestaria: 1.08.05 Mantenimiento y reparación de equipo de transporte. Recursos que están contemplados en el Presupuesto Ordinario._x000D_
_x000D_
_x000D_
1.3.	Indicación de la fecha señalada en el Programa de Adquisiciones Proyectado_x000D_
Mantenimiento preventivo y correctivo de vehículos	Áreas Regionales	10,450.00	125,400.00	01/02/2023	31/12/2023_x000D_
_x000D_
_x000D_
1.4.	Justificación de la procedencia de la contratación_x000D_
Mediante el reporte de daños efectuado por el compañero Juan Pablo Rojas Chaves quién labora para la Gerencia del ARDS Huetar Norte como Chofer, indica que vehículo sufre desperfecto mecánico, cuando se encontraba en una gira programada el día 27 de Julio del 2023 en la localidad de San José, compañero se queda varado en plena carretera, mientras realizaba un alto, al poner en marcha unidad, la misma pierde el pedal del clutch y los cambios son imposible de realizar, por lo que a muchos costos pudo mover vehículo para poder ser trasladado en una grúa para diagnostico en taller, de inmediato se deja el mismo en Taller de la Agencia Datsun sucursal San Carlos, en donde  se realiza un diagnostico a fondo de lo sucedido, de acuerdo a la falla que trae el vehículo, se procede a la revisión del sistema de embrague del clutch, el sistema hidráulico trabaja bien pero a la hora de rodar el vehículo presenta un sonido en el conjunto de clutch y aproximadamente a los 2 minutos ya no desacopla las marchas, esto se debe a un daño en el disco del clutch ( los resortes ceden y se atraviesan en el sistema), por lo tanto se debe cambiar todo el conjunto de clutch para corregir el problema ( plato de presión, disco de clutch, rol de empuje, base de retenedor, bushing de cigüeñal y rectificar el volante). Aprovechando que a la unidad se le va a realizar esta reparación, se pide un diagnostico total de la misma, ya que este vehículo al ser el que utiliza el chofer de la gerencia tienen mucho rodaje, por lo tanto, es mejor asegurarnos del estado general de la unidad, en la cual nos detallan, el mal estado de las tijeretas superiores e inferiores izquierda y derecha, el cambio de los topes de dirección, el pésimo estado de los topes de los hules inferiores y superiores de la compuerta de la batea, la cual produce un excesivo ruido en caminos malos o de lastre y el cambio de las escobillas las cuales ya el hule esta tostado y no cumplen su función en el parabrisas. _x000D_
_x000D_
1.5.	Disponibilidad de recurso humano e infraestructura administrativa._x000D_
La institución no cuenta con el personal necesario y capacitado en la reparación de este tipo de activos, por lo cual se requiere la contra</t>
  </si>
  <si>
    <t>23/08/2023 12:18</t>
  </si>
  <si>
    <t>24/08/2023</t>
  </si>
  <si>
    <t>12/09/2023 08:10</t>
  </si>
  <si>
    <t>14/09/2023 08:26</t>
  </si>
  <si>
    <t>0062023003000011</t>
  </si>
  <si>
    <t>Servicio de reparación del vehículo marca Nissan Frontier placa 261-271 asignado a unidad de Transportes, actualmente en préstamo a la Gerencia Huetar Norte</t>
  </si>
  <si>
    <t>CRC 1530102,32</t>
  </si>
  <si>
    <t>10015054</t>
  </si>
  <si>
    <t>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seguridad en el sistema de enfriamiento.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realizar act</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</si>
  <si>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</si>
  <si>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1.	CONTENIDO DEL DOCUMENTO DENOMINADO: TÉRMINOS DE REFERENCIA_x000D_
1.1.	Nombre del objeto a contratar sea bien, servicio u obra._x000D_
Servicio de reparación del vehículo marca Nissan Frontier placa 261-271 asignado a unidad de Transportes, actualmente en préstamo a la Gerencia Huetar Norte._x000D_
_x000D_
1.2.	Indicación de la línea del Programa de Adquisiciones del bien, servicio u obra por contratar, con el objetivo de identificar la incorporación a dicho programa_x000D_
Partida Presupuestaria: 1.08.05 Mantenimiento y reparación de equipo de transporte. Recursos que están contemplados en el Presupuesto Ordinario._x000D_
_x000D_
_x000D_
1.3.	Indicación de la fecha señalada en el Programa de Adquisiciones Proyectado_x000D_
Mantenimiento preventivo y correctivo de vehículos	Áreas Regionales	 	10,450.00	125,400.00	01/02/2023	31/12/2023_x000D_
_x000D_
_x000D_
1.4.	Justificación de la procedencia de la contratación_x000D_
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t>
  </si>
  <si>
    <t>31/10/2023 12:09</t>
  </si>
  <si>
    <t>31/10/2023</t>
  </si>
  <si>
    <t>20/11/2023 07:19</t>
  </si>
  <si>
    <t>22/11/2023 08:33</t>
  </si>
  <si>
    <t>0062023003100001</t>
  </si>
  <si>
    <t>2023LY-000001-0005300001</t>
  </si>
  <si>
    <t>Arrendamiento de Edificio para ubicar el ARDS Noreste y la ULDS Amón.</t>
  </si>
  <si>
    <t>CRC 750000000</t>
  </si>
  <si>
    <t>10014706</t>
  </si>
  <si>
    <t>El ARDS Noreste no cuenta con un edificio propio en la provincia de San José,_x000D_
donde se ubican las oficinas del Área Regional y la Unidad Local de Desarrollo_x000D_
Social de Amón. Actualmente, el edificio donde se ubica el ARDS y ULDS,_x000D_
alberga a 50 funcionarios de la ULDS y el ARDS, personal de seguridad y_x000D_
limpieza, mobiliario, equipo, expedientes y fichas de Información Social, también_x000D_
público que asiste diariamente a las oficinas a solicitar algún tipo de ayuda_x000D_
socioeconómica o realizar algún trámite de su interés, que pueden ser_x000D_
diariamente un aproximado de 200 personas._x000D_
A partir de lo anterior, se determina que el edificio del ARDS y ULDS de Noreste_x000D_
debe contar con un mayor número de oficinas para evitar el hacinamiento de_x000D_
personal que pone en riesgo a los funcionarios, a las personas usuarias y la_x000D_
prestación efectiva del servicio público que se brinda. Así mismo, con la finalidad_x000D_
de cumplir con lo establecido en la sesión ordinaria Nº6 del Consejo de Gobierno,_x000D_
documento número SCG-072-2022, relacionada al uso racional de los recursos_x000D_
públicos se inicia la búsqueda de un inmueble que reúna las condiciones que se_x000D_
requieren y tenga un menor costo con relación al que actualmente se paga.</t>
  </si>
  <si>
    <t>Dentro del recurso humano disponible para la verificación correcta de la_x000D_
ejecución del objeto contractual se cuenta con el profesional administrativo_x000D_
quien será la responsable de realizar el estudio técnico de las ofertas que_x000D_
cumplan con lo solicitado. Se cuenta con el apoyo de los encargados de_x000D_
Tecnologías de Información, la Profesional de Salud Ocupacional y el encargado_x000D_
de Infraestructura institucional, quienes revisaran la parte técnica. Así mismo, la_x000D_
jefatura de la UCAR como Administradora de Contrato.</t>
  </si>
  <si>
    <t>Contar con condiciones de infraestructura polivalentes para la efectiva operación_x000D_
de los funcionarios del ARDS Noreste y el ULDS Amón, para mejorar la_x000D_
funcionalidad y contar con ambientes laborales más sanos, con condiciones_x000D_
óptimas, tanto para la atención de los usuarios como para los funcionarios y de_x000D_
esta forma permitir el cumplimiento de los objetivos institucionales. Tratando de_x000D_
que contar con un inmueble que reúna las condiciones necesarias en un precio_x000D_
razonable.</t>
  </si>
  <si>
    <t>De acuerdo a la cantidad de funcionarios y cada uno de los espacios que son_x000D_
necesarios para realizar las gestiones diarias, se solicitó al encargado de_x000D_
infraestructura Institucional las dimensiones mínimas requerías con las cuales_x000D_
debe contar un Edificio que sea óptimo para ofrecer a los clientes tanto internos_x000D_
como externos las condiciones necesarias para brindar un servicio de calidad._x000D_
Por tanto, en vista de lo anterior es necesario realizar el proceso de contratación_x000D_
administrativa para alquilar un nuevo local que supla las necesidades espaciales_x000D_
y así brindar condiciones de infraestructura adecuadas para que el Área Regional_x000D_
de Desarrollo Social de Noreste y ULDS Amón pueda ejecutar los objetivos_x000D_
institucionales que le son encomendados.</t>
  </si>
  <si>
    <t>Los encargados de verificar que los locales cumplan con las especificaciones_x000D_
aquí consignadas y que cumplan con las condiciones de calidad ofertadas serán:_x000D_
-El profesional de Infraestructura Institucional del Área de Servicios_x000D_
Generales, encargado de la verificación de las condiciones arquitectónicas y_x000D_
constructivas de los locales._x000D_
-El profesional de Salud Ocupacional, quien verificará las_x000D_
condiciones referentes a esta especialidad._x000D_
-El técnico de Tecnología de Información, encargado de la_x000D_
verificación de las redes y temas de tecnología para que se garantice su_x000D_
buen funcionamiento.</t>
  </si>
  <si>
    <t>Esta contratación corresponde a un arrendamiento de un local por lo que_x000D_
de acuerdo con las particularidades del objeto contractual no se ubica_x000D_
ningún tercero interesado o afectado.</t>
  </si>
  <si>
    <t>Esta contratación corresponde a un arrendamiento de un local por lo que_x000D_
de acuerdo con las particularidades del objeto contractual los riesgos que_x000D_
se identifican son:_x000D_
 La no presentación de ofertas que puedan brindar las condiciones_x000D_
requeridas, lo que provocaría que la contratación quede en estado_x000D_
infructuoso._x000D_
 Un atraso en la entrega del inmueble lo que ocasionaría atraso en_x000D_
otras contrataciones asociadas a esta contratación.</t>
  </si>
  <si>
    <t>Se adjuntan documentos:_x000D_
_ Términos de referencia _x000D_
_ Estudio de mercado_x000D_
_ Cronograma de actividades_x000D_
_ Acuerdo de Consejo Directivo de decisión inicial_x000D_
_ Información Solicitada por Proveeduría</t>
  </si>
  <si>
    <t>17/02/2023 15:44</t>
  </si>
  <si>
    <t>17/03/2023</t>
  </si>
  <si>
    <t>20/03/2023 12:03</t>
  </si>
  <si>
    <t>21/03/2023 08:33</t>
  </si>
  <si>
    <t>0062023003100002</t>
  </si>
  <si>
    <t>Contratación para corta de césped, poda de árboles, recolección de residuos y escombros, e instalación reparación de malla en Finca No.1- 94430.</t>
  </si>
  <si>
    <t>CRC 7500000</t>
  </si>
  <si>
    <t>10014746</t>
  </si>
  <si>
    <t>El ARDS Noreste en los diez cantones que atiende cuenta con un gran número de fincas que se encuentras a nombre de IMAS, a las cuales hay que darles mantenimiento para que no crezca el zacate o maleza, podas de árboles, por no contar con seguridad la población los usa para botar escombros, línea blanca, entre otros. Y a pesar de que se ha invertido en colocar malla perimetral y construir aceras siempre en actos vandálicos las destruyen.  _x000D_
_x000D_
 _x000D_
_x000D_
A partir de lo anterior, en este momento la Municipalidad de Goicoechea emitió una notificación administrativa, sobre la finca No.1-94430 localización municipal 071501000305 predio 0741101, a nombre del lnstituto Mixto Ayuda Social, la propiedad está ubicada en el costado este del Polideportivo de la comunidad de los Cuadros en el Distrito Purral. Y se indica que en dicho inmueble existen varios puntos donde la malla perimetral ha sido vandalizada y por ende algunas personas han utilizado dicho sitio para botar residuos.</t>
  </si>
  <si>
    <t>Dentro del recurso humano disponible para la verificación correcta de la ejecución del objeto contractual se cuenta con el profesional del área de desarrollo socio productivo y comunal quien verificará la localización, indicará el tamaño de terreno a intervenir y recibirá los trabajos realizados, además el profesional administrativo de la UCAR quien realizará los estudios de las ofertas presentadas y la jefatura de la UCAR como Administradora de Contrato.</t>
  </si>
  <si>
    <t>Mantener los terrenos propiedad de IMAS limpios, libres de residuos y escombros, con el cercamiento perimetral y aceras en buenas condiciones. Para no afectar la salud de los pobladores de las comunidades donde se ubican los mismos, contribuyendo a que se mantenga un ambiente sano.</t>
  </si>
  <si>
    <t>De acuerdo a la cantidad de terrenos que han sido intervenidos por parte del IMAS en ocasiones anteriores, se solicitó al profesional del área de desarrollo socio productivo y comunal, verificar que el terreno sea propiedad de IMAS, las dimensiones de cada terreno y la recepción de los trabajos realizados. _x000D_
_x000D_
 _x000D_
_x000D_
Sin embargo, en este momento hay que resolver una notificación administrativa presentada por la Municipalidad de Goicoechea es necesario realizar el proceso de contratación administrativa para realizar la limpieza del lote, eliminar los escombros y residuos y reparar e instalar malla perimetral, en los puntos donde esta fue dañada.</t>
  </si>
  <si>
    <t>Los encargados de verificar que los servicios contratados se cumplan con las especificaciones aquí consignadas y que cumplan con las condiciones de calidad ofertadas serán: _x000D_
_x000D_
 _x000D_
_x000D_
El profesional del área de desarrollo socio productivo y comunal, quien verificará totalidad del terreno, las reparaciones a realizar y verificará los servicios contratados una vez finalizado el contrato. _x000D_
_x000D_
La persona profesional administrativa de la UCAR, quien revisará en sitio que los servicios contratados se hayan realizado. _x000D_
_x000D_
La jefatura de la UCAR, la cual estará a cargo de la administración y fiscalización del contrato.</t>
  </si>
  <si>
    <t>Esta contratación corresponde a un servicio para corta de césped, poda de árboles, recolección de residuos y escombros, e instalación reparación de malla  por lo que de acuerdo con las particularidades del objeto contractual no se ubica_x000D_
ningún tercero interesado o afectado.</t>
  </si>
  <si>
    <t>De acuerdo con las particularidades del objeto contractual los riesgos que_x000D_
se identifican son:_x000D_
 La no presentación de ofertas que puedan brindar las condiciones_x000D_
requeridas, lo que provocaría que la contratación quede en estado_x000D_
infructuoso_x000D_
 Un atraso en la entrega de las obras lo que conlleva a no cumplir con la prorroga brindada por la Municipalidad para realizar para esta contratación.</t>
  </si>
  <si>
    <t>Se adjuntan documentos:_x000D_
_Términos de referencia _x000D_
_Estudio de mercado_x000D_
_Cronograma de actividades_x000D_
_Oficio MG-AG-DAD-CLP-1250-2022</t>
  </si>
  <si>
    <t>13/03/2023 08:01</t>
  </si>
  <si>
    <t>16/03/2023</t>
  </si>
  <si>
    <t>28/03/2023 13:52</t>
  </si>
  <si>
    <t>19/04/2023 07:53</t>
  </si>
  <si>
    <t>72102905</t>
  </si>
  <si>
    <t>92189897</t>
  </si>
  <si>
    <t>0062023003100003</t>
  </si>
  <si>
    <t>Contratación para la compra de deshumedecedores para los archivos del ARDS Noreste y la ULDS Goicoechea</t>
  </si>
  <si>
    <t>CRC 872000</t>
  </si>
  <si>
    <t>10014765</t>
  </si>
  <si>
    <t>La ULDS Goicoechea y el ARDS Noreste atienden parte de los cantones más densos de la provincia de San José, con una alta tasa de población en pobreza y pobreza extrema, debido a esto la población beneficiaria que se atiende es muy alta, por lo que la cantidad de documentación física es bastante amplia.  _x000D_
_x000D_
Debido a la importancia de estos documentos que se albergan en los archivos de la ULDS Goicoechea y los de ARDS Noreste, la climatización de esta área es necesaria para mantener en óptimas condiciones no solamente los datos si no también la salud de los y las colaboradoras de estas unidades, ya que el uso de deshumedecedores ayuda evitar el exceso de humedad, moho y bacterias, de esta manera previene padecimientos como alergias e irritaciones, además de velar por la conservación documental.</t>
  </si>
  <si>
    <t>Dentro del recurso humano disponible para la verificación correcta de la ejecución del objeto contractual se cuenta con el profesional administrativo de la UCAR quien realizará los estudios de las ofertas presentadas y la jefatura de la UCAR como Administradora de Contrato. </t>
  </si>
  <si>
    <t>Mantener los archivos de la ULDS Goicoechea y ARDS Noreste libre de humedad y moho para velar por la preservación documental y la salud de los colaboradores de estas unidades.</t>
  </si>
  <si>
    <t>Los archivos de ULDS Goicoechea y ARDS Noreste no cuentan con deshumedecedores por lo que la humedad, la temperatura y oxidación están dañando el soporte documental y afectando la salud de los y las colaboradoras que interactúan con los expedientes, así mismo cumplir con la Ley Nacional de archivos 594, art.46 “Conservación de Documentos” y con los objetivos del Plan Operativo Institucional.</t>
  </si>
  <si>
    <t>Los encargados de verificar que los servicios contratados se cumplan con las especificaciones aquí consignadas y que cumplan con las condiciones de calidad ofertadas serán: _x000D_
_x000D_
 _x000D_
_x000D_
a. La persona profesional administrativa de la UCAR, quien revisará   en sitio que los servicios contratados se hayan realizado. _x000D_
_x000D_
b. La jefatura de la UCAR, la cual estará a cargo de la administración y   fiscalización del contrato.</t>
  </si>
  <si>
    <t>De acuerdo con las particularidades del objeto contractual no se ubica_x000D_
ningún tercero interesado o afectado.</t>
  </si>
  <si>
    <t>De acuerdo con las particularidades del objeto contractual los riesgos que_x000D_
se identifican son:_x000D_
 La no presentación de ofertas que puedan brindar las condiciones_x000D_
requeridas, lo que provocaría que la contratación quede en estado_x000D_
infructuoso_x000D_
 Lo ofertado no cumpla con lo requerido por la Unidad</t>
  </si>
  <si>
    <t>Se adjuntan documentos:_x000D_
_ Términos de referencia _x000D_
_ Estudio de mercado_x000D_
_ Cronograma de actividades</t>
  </si>
  <si>
    <t>13/03/2023 08:24</t>
  </si>
  <si>
    <t>24/04/2023</t>
  </si>
  <si>
    <t>40101902</t>
  </si>
  <si>
    <t>92056943</t>
  </si>
  <si>
    <t>5.01.06</t>
  </si>
  <si>
    <t>0062023003100004</t>
  </si>
  <si>
    <t>Contratación para la compra de Trituradora de papel para uso de la UCAR Noreste</t>
  </si>
  <si>
    <t>CRC 1110000</t>
  </si>
  <si>
    <t>10014768</t>
  </si>
  <si>
    <t>En la UCAR se maneja documentación que por su naturaleza sensible y confidencial es necesario que sea desechada con la mayor seguridad, una vez cumplido el plazo según se indica en la Ley de Sistema Nacional de Archivo N° 7202. _x000D_
_x000D_
Por lo anterior es importante que el proceso se realice de forma discreta, correcta y ordenada de manera que garantice que la información de los usuarios y funcionarios descrita en los mismos tal como datos personales, números de cuenta, direcciones, firmas, entre otros, no sea accesible a terceros.</t>
  </si>
  <si>
    <t>Garantizar de forma segura la eliminación de carpetas físicas con información confidencial y propia de los usuarios internos y externos de la Institución la cual no puede ser desechada de forma común.</t>
  </si>
  <si>
    <t>La UCAR Noreste cuenta con una destructora de papel obsoleta y en mal estado, por lo que es necesario dotar a la unidad de esta herramienta, así realizar la eliminación documental propia de los usuarios, proveedores e institucional de forma segura y ordenada.</t>
  </si>
  <si>
    <t>Los encargados de verificar que los servicios contratados se cumplan con las especificaciones aquí consignadas y que cumplan con las condiciones de calidad ofertadas serán: _x000D_
_x000D_
 _x000D_
_x000D_
a. La persona profesional administrativa de la UCAR, quien revisará en sitio que los servicios contratados se hayan realizado. _x000D_
_x000D_
b. La jefatura de la UCAR, la cual estará a cargo de la administración y fiscalización del contrato.</t>
  </si>
  <si>
    <t>13/03/2023 08:33</t>
  </si>
  <si>
    <t>20/03/2023 12:02</t>
  </si>
  <si>
    <t>21/03/2023 08:42</t>
  </si>
  <si>
    <t>92248262</t>
  </si>
  <si>
    <t>0062023003100005</t>
  </si>
  <si>
    <t>Dentro del recurso humano disponible para la verificación correcta de la ejecución del objeto contractual se cuenta con el profesional administrativo de la UCAR quien realizará los estudios de las ofertas presentadas y la jefatura de la UCAR como Administradora de Contrato.</t>
  </si>
  <si>
    <t>Los encargados de verificar que los servicios contratados se cumplan con las especificaciones aquí consignadas y que cumplan con las condiciones de calidad ofertadas serán: _x000D_
_x000D_
 _x000D_
_x000D_
a. La persona profesional administrativa de la UCAR, quien revisará que el equipo cumpla con todas las especificaciones técnicas solicitadas en la contratación.   _x000D_
_x000D_
b. La jefatura de la UCAR, la cual estará a cargo de la administración y   fiscalización del contrato.</t>
  </si>
  <si>
    <t>Esta contratación corresponde a la compra de bienes por lo que_x000D_
de acuerdo con las particularidades del objeto contractual no se ubica_x000D_
ningún tercero interesado o afectado.</t>
  </si>
  <si>
    <t>Esta contratación corresponde a la compra de 4 deshumedecedores por lo que de acuerdo con las particularidades del objeto contractual los riesgos que se identifican son: _x000D_
_x000D_
La no presentación de ofertas que puedan brindar las condiciones requeridas, lo que provocaría que la contratación quede en estado infructuoso. _x000D_
_x000D_
Un atraso en la entrega del artículo requerido por la institución.</t>
  </si>
  <si>
    <t>15/05/2023 11:37</t>
  </si>
  <si>
    <t>15/05/2023</t>
  </si>
  <si>
    <t>19/05/2023 13:31</t>
  </si>
  <si>
    <t>0062023003100006</t>
  </si>
  <si>
    <t>Contratación para la compra de Trituradora de documentos para uso de la UCAR Noreste</t>
  </si>
  <si>
    <t>Dentro del recurso humano disponible para la verificación correcta de la ejecución del objeto contractual se cuenta con el profesional administrativo de la UCAR quien realizará los estudios de las ofertas presentadas y la Jefatura de la UCAR como Administradora de Contrato.</t>
  </si>
  <si>
    <t>Garantizar de forma segura la eliminación de documentación física con información confidencial y propia de los usuarios internos y externos de la Institución la cual no puede ser desechada de forma común.</t>
  </si>
  <si>
    <t>Los encargados de verificar que los servicios contratados se cumplan con las especificaciones aquí consignadas y que cumplan con las condiciones de calidad ofertadas serán:  _x000D_
_x000D_
a. La persona profesional administrativa de la UCAR, quien revisará que el equipo cumpla con todas las especificaciones técnicas solicitadas en la contratación.  _x000D_
_x000D_
b. La jefatura de la UCAR, la cual estará a cargo de la administración y fiscalización del contrato</t>
  </si>
  <si>
    <t>Esta contratación corresponde a la compra de una trituradora de papel, por lo que de acuerdo con las particularidades del objeto contractual los riesgos que se identifican son: _x000D_
_x000D_
La no presentación de ofertas que puedan brindar las condiciones requeridas, lo que provocaría que la contratación quede en estado infructuoso. _x000D_
_x000D_
Un atraso en la entrega del artículo requerido por la institución.</t>
  </si>
  <si>
    <t>15/05/2023 12:30</t>
  </si>
  <si>
    <t>19/05/2023 13:30</t>
  </si>
  <si>
    <t>06/06/2023 08:05</t>
  </si>
  <si>
    <t>0062023003100007</t>
  </si>
  <si>
    <t>Aire Acondicionado para los ULDS Acosta</t>
  </si>
  <si>
    <t>CRC 6467917</t>
  </si>
  <si>
    <t>10014895</t>
  </si>
  <si>
    <t>La contratación de estos aires acondicionados se encuentra debidamente justificada a razón de la necesidad del Instituto Mixto de Ayuda Social de dotar de estos equipos a las distintas áreas donde las condiciones climáticas presentan altas temperaturas y que son imperantes en la  ULDS de Acosta, esto facilitará la realización de las labores en el quehacer diario por parte de los funcionarios y a la vez que el producto final dirigido a los usuarios sea de mejor calidad. _x000D_
_x000D_
Esta contratación está basada en las necesidades establecidas en el Plan Anual de Adquisiciones de la institución, mediante un aumento en la línea programática por modificación presupuestaria, esto debido a la inspección realizada por salud ocupacional al ULDS de Acosta en donde en el informe indica que la segunda planta del Edificio no cumple con niveles de temperatura aceptables del área de trabajo entre 18 y 23° C INTE 31-08-09-97, por lo que es necesario la instalación de aires Acondicionados en las oficinas.  _x000D_
_x000D_
Detalle de A/C a adquirir  _x000D_
_x000D_
Cantidad       Capacidad A/C      Ubicación  _x000D_
_x000D_
3                   12.000 BTU           Oficinas segundo piso ULDS Acosta _x000D_
 _x000D_
2                   18.000 BTU           Oficinas segundo piso ULDS Acosta</t>
  </si>
  <si>
    <t>Dentro del recurso humano disponible para la verificación correcta de la ejecución del objeto contractual, se cuenta con la jefatura de las ULDS Acosta, quien validará que la instalación, el funcionamiento y características de los aires acondicionados corresponda a lo solicitado en esta contratación. _x000D_
_x000D_
Además del profesional administrativo de la UCAR quien realizará los estudios de las ofertas presentadas y la Jefatura de la UCAR como Administrador de Contrato, la funcionaria Ingrid Herrera Espinoza (iherrera@imas.go.cr), responsable de la fiscalización respectiva.</t>
  </si>
  <si>
    <t>Que los funcionarios del ULDS Acosta,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</si>
  <si>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este equipo para que los funcionarios puedan realizar sus tareas de forma óptima y considerando el estado del equipo actual y las necesidades del área, se hace indispensable realizar esta contratación, todo de conformidad a lo establecido en la Ley General de Contratación Pública N°9986. _x000D_
_x000D_
 _x000D_
_x000D_
Dado lo anterior, El IMAS se ve en la necesidad de contratar a una empresa externa para la adquisición de estos activos, porque no cuenta con un departamento que los fabrique ni instale.</t>
  </si>
  <si>
    <t>Los encargados de verificar que los servicios contratados se cumplan con las especificaciones aquí consignadas y que cumplan con las condiciones de calidad ofertadas serán: _x000D_
_x000D_
 _x000D_
_x000D_
La jefatura de la UCAR, la cual estará a cargo de la administración y fiscalización del contrato. _x000D_
_x000D_
A su vez la jefatura del ULDS Acosta, realizará las respectivas validaciones de los bienes entregados, con la finalidad de que estos cumplan con todos los lineamientos y características descritas en este documento.</t>
  </si>
  <si>
    <t>Esta contratación corresponde a la compra de bienes por lo que, de acuerdo con las particularidades del objeto contractual no se ubica ningún tercero interesado o afectado.</t>
  </si>
  <si>
    <t>Esta contratación corresponde a la compra de aires acondicionados, por lo que de acuerdo con las características del objeto contractual los riesgos que se identifican son: _x000D_
_x000D_
La no presentación de ofertas que puedan ofrecer los bienes requeridos, lo que provocaría que la contratación quede en estado infructuoso. _x000D_
_x000D_
Un atraso en la entrega de los bienes contratados lo que provocaría inconvenientes en el ULDS dado a que estos equipos son de utilización diaria. _x000D_
_x000D_
Incumplimientos en la realización de las instalaciones de los equipos en sitio _x000D_
_x000D_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</si>
  <si>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Se adjuntan documentos:_x000D_
_ Términos de referencia _x000D_
_ Estudio de mercado_x000D_
_ Cronograma de actividades_x000D_
_ Certificación de carga eléctrica</t>
  </si>
  <si>
    <t>16/06/2023 16:04</t>
  </si>
  <si>
    <t>22/06/2023 10:33</t>
  </si>
  <si>
    <t>23/06/2023 07:59</t>
  </si>
  <si>
    <t>92294143</t>
  </si>
  <si>
    <t>0062023003100008</t>
  </si>
  <si>
    <t>2023LD-000030-0005300001</t>
  </si>
  <si>
    <t>Mantenimiento correctivo de impresoras del ARDS Noreste y ULDS asociadas.</t>
  </si>
  <si>
    <t>CRC 2213373,06</t>
  </si>
  <si>
    <t>10014899</t>
  </si>
  <si>
    <t>Los equipos de impresión marca Kyocera y RICOH, ubicados en los ULDS Acosta, Desamparados, Goicoechea, Barrio Amón y la Gerencia Noreste evidenciaron problemas después de realizado el mantenimiento preventivo asociado a la contratación 2022CD-000078-0005300001 llamada Mantenimiento preventivo de impresoras marca Kyocera y Ricoh del ARDS Noreste y las ULDS Amón, Desamparados, Acosta y Goicoechea, se determina que 13 (trece) equipos de impresión requieren de reparaciones, después de realizado el análisis por parte del Área de Tecnologías de Información, se determina que es necesario realizar el mantenimiento correctivo para que estos equipos puedan funcionar correctamente, además se nos informa que las reparaciones no superan el 70% del costo de adquisición de las impresoras, por lo que se puede ejecutar sin inconveniente esta contratación.</t>
  </si>
  <si>
    <t>Dentro del recurso humano disponible para la verificación correcta de la ejecución del objeto contractual, se cuenta con las jefaturas de cada área donde se encuentran los equipos de impresión y que se detallan a continuación:  _x000D_
_x000D_
Unidad Local                        Jefatura                                   Correo electrónico _x000D_
_x000D_
ULDS Barrio Amón              Karla Castillo Jiménez              kcastilloj@imas.go.cr _x000D_
ULDS Goicoechea               Andrea Jiménez Vargas           ajimenezv@imas.go.cr _x000D_
ULDS Desamparados          Martha Cardoza Innecken       mcardoza@imas.go.cr _x000D_
ULDS Acosta                        Mavis Masis Valladares           mmasis@imas.go.cr _x000D_
_x000D_
Además del profesional administrativo de la UCAR quien realizará los estudios de las ofertas presentadas y la Jefatura de la UCAR como Administrador de Contrato la funcionaria Ingrid Herrera Espinoza (iherrera@imas.go.cr), responsable de la fiscalización respectiva.</t>
  </si>
  <si>
    <t>Mantener los equipos de impresión Área Regional de Desarrollo Social de Noreste y sus ULDS en excelentes condiciones, de manera que se potencie la productividad, la eficiencia y se puedan desempeñar las funciones en cumplimiento de la normativa, además de garantizar una óptima atención tanto al cliente interno como externo de la institución.</t>
  </si>
  <si>
    <t>Dada la cuantía y el nivel de urgencia por contar con equipos adecuados para que los funcionarios puedan realizar sus tareas de forma óptima y considerando el diagnóstico obtenido después de que se realizará el mantenimiento preventivo según la contratación 2022CD-000078-0005300001 llamada Mantenimiento preventivo de impresoras marca Kyocera y Ricoh del ARDS Noreste y las ULDS Amón, Desamparados, Acosta y Goicoechea, se hace necesaria la contratación de mantenimiento correctivo para reparar los fallos presentes en los 13 (trece) equipos de impresión ubicados en el ARDS Noreste y sus ULDS, todo en conformidad a lo establecido en la Ley General de Contratación Publica N°9986.  _x000D_
_x000D_
Dado lo anterior, el IMAS se ve en la necesidad de contratar a una empresa externa que brinde el servicio ya que, no cuenta con un departamento que realice el trabajo requerido.</t>
  </si>
  <si>
    <t>Los encargados de verificar que los servicios contratados se cumplan con las especificaciones aquí consignadas y que cumplan con las condiciones de calidad ofertadas serán:_x000D_
 _x000D_
El técnico de Tecnologías de Información asignado al ARDS Puntarenas, quien verificará en sitio que se realicen las reparaciones en la totalidad de conformidad con el servicio contratado. _x000D_
_x000D_
La jefatura de la UCAR, la cual estará a cargo de la administración y fiscalización del contrato. _x000D_
_x000D_
A su vez para cada Unidad donde se realizarán las reparaciones de los equipos, las jefaturas respectivas deben validar que el servicio brindado se brinde, cumpliendo todos los lineamientos descritos en este documento.</t>
  </si>
  <si>
    <t>Esta contratación corresponde a un servicio de mantenimiento correctivo de equipos de impresión, por lo que de acuerdo con las particularidades del objeto contractual no se ubica ningún tercero interesado o afectado.</t>
  </si>
  <si>
    <t>Esta contratación corresponde al mantenimiento correctivo (reparaciones) de varios equipos, por lo que de acuerdo con las características del objeto contractual los riesgos que se identifican son: _x000D_
_x000D_
_La no presentación de ofertas que puedan ofrecer el servicio requerido, lo que provocaría que la contratación quede en estado infructuoso. _x000D_
_Un atraso en la entrega de los servicios contratados lo que provocaría inconvenientes en los ULDS dado a que estos equipos son de utilización diaria. _x000D_
_La no existencia de repuestos originales. _x000D_
_Incumplimientos en la realización de las reparaciones. _x000D_
_Equipos con daños adicionales a los incluidos en esta contratación.</t>
  </si>
  <si>
    <t>20/06/2023 12:08</t>
  </si>
  <si>
    <t>20/06/2023</t>
  </si>
  <si>
    <t>26/06/2023 11:27</t>
  </si>
  <si>
    <t>27/06/2023 10:51</t>
  </si>
  <si>
    <t>0062023003100009</t>
  </si>
  <si>
    <t>2023LD-000068-0005300001</t>
  </si>
  <si>
    <t>Compra de deshumedecedores para los archivos del ARDS Noreste y la ULDS Goicoechea</t>
  </si>
  <si>
    <t>Esta contratación correspondea la compra de 4 deshumedecedores, por lo que de acuerdo con las particularidades del objeto contractual no se ubica ningún tercero interesado o afectado.</t>
  </si>
  <si>
    <t>04/08/2023 14:39</t>
  </si>
  <si>
    <t>09/08/2023</t>
  </si>
  <si>
    <t>29/08/2023 08:41</t>
  </si>
  <si>
    <t>29/08/2023 10:42</t>
  </si>
  <si>
    <t>0062023003100010</t>
  </si>
  <si>
    <t>2023LD-000050-0005300001</t>
  </si>
  <si>
    <t>Servicio de enderezado y pintura de Vehículos Institucionales asignados al Área Regional de Desarrollo Social Noreste.</t>
  </si>
  <si>
    <t>CRC 21500000</t>
  </si>
  <si>
    <t>10014920</t>
  </si>
  <si>
    <t>Se requiere adquirir el servicio de enderezado y pintura para vehículos marca Nissan Frontier 4x4 doble cabina, destacados en el Área Regional de Desarrollo Social Noreste, placas 261-241, 261-250, 261-251, 261-272 y 261-274. Esto debido que nunca se les ha realizado mantenimiento correctivo a la carrocería y la pintura por lo que, se ha deteriorado con el paso de los años, además, estas unidades forman parte de la flotilla institucional y trasladan a los compañeros que atienden la programación mensual en apoyo a las Unidades Locales de Desarrollo Social, estos son utilizados para visitas a la población objetivo de la Institución, traslado de funcionarios de las ULDS, UIPER y la Gerencia a reuniones en diferentes zonas y otras tareas administrativas donde se requiera el uso de las unidades, por lo tanto, al ser estos representación de la Institución en la vía pública deben estar en las mejores condiciones.</t>
  </si>
  <si>
    <t>Dentro del recurso humano disponible para la verificación correcta de la ejecución del objeto contractual, se cuenta con las jefaturas y los operadores móviles de cada área donde se encuentran los vehículos asignados y que se detallan a continuación:  _x000D_
_x000D_
Unidad Local                Jefatura                               Correo electrónico        Operador Móvil _x000D_
ULDS Barrio Amón       Karla Castillo Jiménez        kcastilloj@imas.go.cr    Esteban Solano Rojas  _x000D_
ULDS Desamparados  Martha Cardoza Innecken  mcardoza@imas.go.cr  Johnny Sánchez López  _x000D_
ULDS Acosta               Susana Murillo Fallas          smurillo@imas.go.cr     Manuel Herrera Herrera  _x000D_
_x000D_
 _x000D_
_x000D_
Además, del profesional administrativo de la UCAR quien realizará los estudios de las ofertas presentadas y la Jefatura de la UCAR como Administrador de Contrato la funcionaria Ingrid Herrera Espinoza (iherrera@imas.go.cr), responsable de la fiscalización respectiva.</t>
  </si>
  <si>
    <t>Mantener los vehículos institucionales en condiciones óptimas y de esta manera ampliar su vida útil, además de garantizar la movilización de los funcionarios a las diferentes actividades de interés institucional.</t>
  </si>
  <si>
    <t>Los vehículos Institucionales son un recurso indispensable para el cumplimiento de metas de la Institución, ya que son utilizados para visitas a la población objetivo y para realizar labores administrativas esenciales, por lo tanto, al ser estos representación de la Institución en la vía pública deben estar en las mejores condiciones, por lo que es imprescindible realizar dicha contratación para garantizar la continuidad en los servicios que se prestan a la comunidad, además de ampliar la vida útil de las unidades.</t>
  </si>
  <si>
    <t>Los encargados de verificar que los servicios contratados se cumplan con las especificaciones aquí consignadas y con las condiciones de calidad ofertadas serán: _x000D_
_x000D_
a. La persona profesional administrativa de la UCAR, quien revisará que el servicio brindado cumpla con lo solicitado en la contratación.   _x000D_
b. La jefatura de la UCAR, la cual estará a cargo de la administración y   fiscalización del contrato. _x000D_
c. El Técnico en Transportes para verificar que las especificaciones técnicas solicitadas en la contratación.</t>
  </si>
  <si>
    <t>Esta contratación correspondea al servicio de pintura y enderezado de 5 vehiculos Institucionales, por lo que de acuerdo con las particularidades del objeto contractual no se ubica ningún tercero interesado o afectado.</t>
  </si>
  <si>
    <t>Los riesgos que pueden darse en esta contratación son los siguientes: _x000D_
_x000D_
Riesgo de falta de ofertas adecuadas: Existe la posibilidad de que no se presenten ofertas que cumplan con los requisitos y condiciones necesarias para llevar a cabo el servicio de enderezado y pintura de vehículos. Esto podría dejar la contratación en estado infructuoso y requeriría la realización de una nueva contratación. _x000D_
_x000D_
Riesgo de retraso en la entrega: Existe la posibilidad de que el contratista no cumpla con los plazos acordados para la entrega de los vehículos ya enderezados y pintados. Esto podría generar atrasos en la programación de las Unidades Locales y afectar el cumplimiento de las metas establecidas por la institución. _x000D_
_x000D_
Riesgo de trabajos de baja calidad: Existe la posibilidad de que el contratista entregue trabajos incompletos o con acabados deficientes. Esto podría resultar en una pintura de mala calidad, desigual o con defectos, lo que afectaría la imagen y el rendimiento de los vehículos. _x000D_
_x000D_
Riesgo de daños adicionales: Durante el proceso de pintura, existe el riesgo de que se produzcan daños adicionales en los vehículos, como arañazos, abolladuras o problemas mecánicos. Esto podría generar costos adicionales y retrasos en la entrega de los vehículos.</t>
  </si>
  <si>
    <t>16/08/2023 14:13</t>
  </si>
  <si>
    <t>17/08/2023</t>
  </si>
  <si>
    <t>29/08/2023 08:40</t>
  </si>
  <si>
    <t>29/08/2023 10:40</t>
  </si>
  <si>
    <t>78181601</t>
  </si>
  <si>
    <t>92159277</t>
  </si>
  <si>
    <t>0062023003200001</t>
  </si>
  <si>
    <t>Mantenimiento correctivo de Impresoras ARDS Puntarenas y ULDS asociados</t>
  </si>
  <si>
    <t>CRC 2089926</t>
  </si>
  <si>
    <t>10014742</t>
  </si>
  <si>
    <t>Los equipos de impresión marca Kyocera y RICOH, ubicados en los ULDS de Quepos, ULDS Puntarenas y ULDS Chomes, evidenciaron problemas después de realizado el mantenimiento preventivo asociado a la contratación 2022CD-000069-000500001 llamada Mantenimiento Preventivo de Impresoras Marca Kyocera y Marca Ricoh, ARDS Puntarenas y ULDS Chomes, Paquera, Jicaral, Quepos, se determina que 12 (doce) equipos de impresión requieren de reparaciones, después de realizado el análisis por parte del Área de Tecnologías de Información, se determina que es necesario realizar el mantenimiento correctivo para que estos equipos puedan funcionar correctamente, además se nos informa que las reparaciones no superan el 70% del costo de adquisición de las impresoras, por lo que se puede ejecutar sin inconveniente esta contratación.</t>
  </si>
  <si>
    <t>Dentro del recurso humano disponible para la verificación correcta de la ejecución del objeto contractual, se cuenta con el técnico de Tecnologías de Información asignado al ARDS Puntarenas y ULDS, quien validará el funcionamiento de los equipos una vez reparados en conjunto con las jefaturas de cada área donde se encuentran los equipos de impresión. Además del profesional administrativo de la UCAR quien realizará los estudios de las ofertas presentadas y la jefatura de la UCAR como Administrador de Contrato el funcionario Mauricio Castillo Rodriguez (mcastillor@imas.go.cr), responsable de la fiscalización respectiva.</t>
  </si>
  <si>
    <t>Que los funcionarios del Área Regional de Desarrollo Social de Puntarenas y ULDS asociados, puedan desempeñar sus funciones en cumplimiento de la normativa asociada, con equipos de impresión que se encuentren en óptimas condiciones, de manera que se potencie la productividad y eficiencia entre los miembros de los equipos de trabajo y se garantice una óptima atención tanto al cliente interno como externo de la institución.</t>
  </si>
  <si>
    <t>Dada la cuantía y el nivel de urgencia por contar con equipos adecuados para que los funcionarios puedan realizar sus tareas de forma óptima y considerando el diagnóstico obtenido después de que se realizará el mantenimiento preventivo según la contratación 2022CD-000069-000500001 llamada Mantenimiento Preventivo de Impresoras Marca Kyocera y Marca Ricoh, ARDS Puntarenas y ULDS Chomes, Paquera, Jicaral, Quepos, se hace necesaria la contratación de mantenimiento correctivo para reparar los fallos presentes en los 12 (doce) equipos de impresión ubicados en el ULDS de Quepos, Puntarenas y Chomes, todo de conformidad a lo establecido en la Ley General de Contratación Publica N°9986. Dado lo anterior, El IMAS se ve en la necesidad de contratar a una empresa externa que brinde el servicio ya que, no cuenta con un departamento que realice el trabajo requerido.</t>
  </si>
  <si>
    <t>Los encargados de verificar que los servicios contratados se cumplan con las especificaciones aquí consignadas y que cumplan con las condiciones de calidad ofertadas serán:_x000D_
1.25.1. El técnico de Tecnologías de Información asignado al ARDS Puntarenas, quien verificará en sitio que se realicen las reparaciones en la totalidad de conformidad con el servicio contratado._x000D_
1.25.2. La jefatura de la UCAR, la cual estará a cargo de la administración y fiscalización del contrato._x000D_
1.25.3. A su vez para cada Unidad donde se realizarán las reparaciones de los equipos, las jefaturas respectivas deben validar que el servicio brindado se brinde, cumpliendo todos los lineamientos descritos en este documento.</t>
  </si>
  <si>
    <t>Esta contratación corresponde al mantenimiento correctivo (reparaciones) de varios equipos, por lo que de acuerdo con las características del objeto contractual los riesgos que se identifican son:_x000D_
• La no presentación de ofertas que puedan ofrecer el servicio requerido, lo que provocaría que la contratación quede en estado infructuoso._x000D_
• Un atraso en la entrega de los servicios contratados lo que provocaría inconvenientes en los ULDS dado a que estos equipos son de utilización diaria._x000D_
• La no existencia de repuestos originales_x000D_
• Incumplimientos en la realización de las reparaciones_x000D_
• Equipos con daños adicionales a los incluidos en esta contratación</t>
  </si>
  <si>
    <t>Reparación de 12 equipos de impresión</t>
  </si>
  <si>
    <t>09/03/2023 09:59</t>
  </si>
  <si>
    <t>09/03/2023</t>
  </si>
  <si>
    <t>0062023003200002</t>
  </si>
  <si>
    <t>2023LD-000003-0005300001</t>
  </si>
  <si>
    <t>14/03/2023 15:44</t>
  </si>
  <si>
    <t>17/04/2023 09:43</t>
  </si>
  <si>
    <t>19/04/2023 07:49</t>
  </si>
  <si>
    <t>0062023003200003</t>
  </si>
  <si>
    <t>Aires Acondicionados para los ULDS del ARDS Puntarenas</t>
  </si>
  <si>
    <t>CRC 8180192</t>
  </si>
  <si>
    <t>10014772</t>
  </si>
  <si>
    <t>La contratación de aires acondicionados se encuentra debidamente justificada a razón de la necesidad del Instituto Mixto de Ayuda Social de dotar de estos equipos a las distintas áreas donde las condiciones climáticas presentan altas temperaturas y que son imperantes en la provincia de Puntarenas afectado a los ULDS Puntarenas, ULDS Chomes y ULDS Quepos, esto facilitará la realización de sus labores en el quehacer diario y a la vez que el producto final dirigido a los usuarios sea de mejor calidad._x000D_
Esta contratación está basada en las necesidades establecidas en el Plan Anual de Adquisiciones de la institución, adicional se remplazarán los equipos que no se encuentran en óptimas condiciones</t>
  </si>
  <si>
    <t>Dentro del recurso humano disponible para la verificación correcta de la ejecución del objeto contractual, se cuenta con las jefaturas de las ULDS, quienes validarán que la instalación, el funcionamiento y características de los aires acondicionados correspondan a lo solicitado en esta contratación.</t>
  </si>
  <si>
    <t>Que los funcionarios del Área Regional de Desarrollo Social de Puntarenas y ULDS asociados,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</si>
  <si>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equipos adecuados para que los funcionarios puedan realizar sus tareas de forma óptima y considerando el estado de los equipos actuales y las necesidades de las áreas, se hace necesario realizar esta contratación, todo de conformidad a lo establecido en la Ley General de Contratación Publica N°9986. Dado lo anterior, El IMAS se ve en la necesidad de contratar a una empresa externa para la adquisición de estos activos, porque no cuenta con un departamento que los fabrique ni instale.</t>
  </si>
  <si>
    <t>Los encargados de verificar que los servicios contratados se cumplan con las especificaciones aquí consignadas y que cumplan con las condiciones de calidad ofertadas serán:_x000D_
-La jefatura de la UCAR, la cual estará a cargo de la administración y fiscalización del contrato._x000D_
-A su vez para cada Unidad donde se realizarán las instalaciones y compra de los equipos, las jefaturas respectivas deberán validar que el servicio y los bienes entregados, cumplan con todos los lineamientos y características descritas en este documento</t>
  </si>
  <si>
    <t>Esta contratación corresponde a la compra de aires acondicionados,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 los bienes contratados lo que provocaría inconvenientes en los ULDS dado a que estos equipos son de utilización diaria._x000D_
• Incumplimientos en la realización de las instalaciones de los equipos en sitio_x000D_
• Entrega de equipos dañados</t>
  </si>
  <si>
    <t>Compra e instalación de 6 aires acondicionados para el ARDS Puntrenas</t>
  </si>
  <si>
    <t>15/03/2023 09:18</t>
  </si>
  <si>
    <t>19/04/2023</t>
  </si>
  <si>
    <t>24/04/2023 15:57</t>
  </si>
  <si>
    <t>26/04/2023 08:12</t>
  </si>
  <si>
    <t>92294141</t>
  </si>
  <si>
    <t>0062023003200004</t>
  </si>
  <si>
    <t>2023LD-000017-0005300001</t>
  </si>
  <si>
    <t>Polarizado tipo Sandblasting y colocación de 8 logos institucionales para el ULDS Puntarenas</t>
  </si>
  <si>
    <t>CRC 1679508</t>
  </si>
  <si>
    <t>10014785</t>
  </si>
  <si>
    <t>Los espacios de oficina se han convertido en el lugar donde se pasan muchas horas al día. Esto implica obligatoriamente tener que cuidar detalladamente cada elemento para hacer este espacio lo más confortable posible y favorecer así, el desempeño de las actividades diarias de los funcionarios, para esto, es imprescindible contar con las medidas de seguridad, privacidad y además es importante regular el ingreso de luz solar en estos espacios de trabajo y poder identificar de forma óptima al IMAS (por medio de una representación gráfica), es por esta razón que se necesita la instalación del Sandblasting y logos institucionales en el ULDS de Puntarenas.</t>
  </si>
  <si>
    <t>Dentro del recurso humano disponible para la verificación correcta de la ejecución del objeto contractual, se cuenta con la jefatura del ULDS de Puntarenas, que se detalla a continuación Unidad Local	Nombre de la Jefatura	Correo electrónico_x000D_
ULDS Puntarenas	Lesney Rosales Bogantes	lrosales@imas.go.cr_x000D_
Además del profesional administrativo de la UCAR quien realizará los estudios de las ofertas presentadas y la jefatura de la UCAR como Administrador de Contrato el funcionario Mauricio Castillo Rodriguez (mcastillor@imas.go.cr), responsable de la fiscalización respectiva.</t>
  </si>
  <si>
    <t>Que los funcionarios del IMAS, puedan desempeñar sus funciones en cumplimiento de la normativa asociada, con lugares polivalentes que se adecuen a las distintas actividades y necesidades actuales, de manera que se mejore la productividad y eficiencia entre los miembros de los equipos de trabajo, además de contar con un edificio debidamente identificado y potenciar la imagen de la organización.</t>
  </si>
  <si>
    <t>La presente contratación se regirá por la Ley de Contratación Pública y su Reglamento. Esta contratación se encuentra debidamente justificada a razón de la necesidad del Instituto Mixto de Ayuda Social de regular la entrada de luz solar evitando el reflejo en los monitores y así proteger de los rayos ultravioletas a los usuarios y funcionarios, lo anterior facilitará la realización de las labores de las personas funcionarias en el quehacer diario y contribuirá a que el producto final dirigido a los usuarios sea de mejor calidad. El ULDS Puntarenas, requiere de la colocación de sandblasting de los ventanales y puertas del edificio y colocación de logo institucional en las puertas de vidrio del edificio, esto con el objetivo de aumentar la seguridad, la privacidad y el mejoramiento de la imagen institucional.</t>
  </si>
  <si>
    <t>Los encargados de verificar que lo estipulado en este cartel se cumplan serán:_x000D_
_x000D_
1.25.1.	La jefatura de la UCAR, la cual estará a cargo de la administración y fiscalización del contrato._x000D_
1.25.2.	A su vez, para el ULDS donde se realizará la instalación del producto en ventanales y puertas, la jefatura respectiva debe validar que lo requerido sea brindado, cumpliendo todos los lineamientos descritos en este documento. A continuación, se detalla el nombre de la jefatura responsable del ULDS: _x000D_
Unidad Local	Nombre de la Jefatura	Correo electrónico_x000D_
ULDS Puntarenas	Lesney Rosales Bogantes	lrosales@imas.go.cr</t>
  </si>
  <si>
    <t>•	La no presentación de ofertas que puedan ofrecer el servicio requerido, lo que provocaría que la contratación quede en estado infructuoso._x000D_
•	Un atraso en la entrega de los servicios contratados lo que provocaría inconvenientes en el ULDS dado al ingreso excesivo de luz natural, calor y por cuestiones de seguridad._x000D_
•	Que la calidad de los insumos a instalar no sea solicitada y requerida por la institución</t>
  </si>
  <si>
    <t>20/04/2023 12:13</t>
  </si>
  <si>
    <t>29/05/2023 14:11</t>
  </si>
  <si>
    <t>0062023003200005</t>
  </si>
  <si>
    <t>2023LD-000022-0005300001</t>
  </si>
  <si>
    <t>Compra de Trituradoras de papel para el ARDS Puntarenas, ULDS Asociados y UIPER</t>
  </si>
  <si>
    <t>CRC 3750000</t>
  </si>
  <si>
    <t>10014866</t>
  </si>
  <si>
    <t>En el ARDS Puntarenas y ULDS asociados, se maneja documentación que, por su naturaleza sensible y confidencial, resulta necesario que sea desechada con la mayor seguridad una vez cumplido el plazo, de conformidad con lo establecido en la Ley de Sistema Nacional de Archivo N° 7202._x000D_
Por lo anterior, es importante que el proceso se realice de forma discreta, correcta y ordenada de manera que garantice que la información de los usuarios y funcionarios tales como datos personales, números de cuenta, direcciones, firmas, entre otros, no sea accesible a terceros</t>
  </si>
  <si>
    <t>Dentro del recurso humano disponible para la verificación correcta de la ejecución del objeto contractual, se cuenta con las jefaturas de las ULDS y UIPER, quienes validarán que los equipos funcionen correctamente, además realizarán junto con el administrador del contrato, la verificación de las características de los equipos, las cuales deben corresponder a lo solicitado por la institución._x000D_
Las jefaturas de cada área donde se entregarán los equipos se detallan a continuación: Jefaturas de áreas Unidad Local Nombre de la Jefatura Correo electrónico ULDS Quepos_x000D_
Lilly Artavia Barrantes_x000D_
lartavia@imas.go.cr ULDS Puntarenas_x000D_
Lesney Rosales Bogantes_x000D_
lrosales@imas.go.cr ULDS Paquera_x000D_
Cristian Rodriguez Barrantes_x000D_
crodriguez@imas.go.cr UIPER_x000D_
Jenny Ramirez Sanchez_x000D_
jramirezs@imas.go.cr UCAR_x000D_
Mauricio Castillo Rodriguez_x000D_
mcastillor@imas.go.cr _x000D_
Además del profesional administrativo de la UCAR quien realizará los estudios de las ofertas presentadas y la jefatura de la UCAR como Administrador de Contrato, el funcionario Mauricio Castillo Rodriguez (mcastillor@imas.go.cr), responsable de la fiscalización respectiva.</t>
  </si>
  <si>
    <t>Que los funcionarios del Área Regional de Desarrollo Social de Puntarenas y ULDS, puedan desempeñar sus funciones en cumplimiento de la normativa asociada de forma óptima. Actualmente, dentro de las distintas unidades, se cuenta con destructoras de papel obsoletas y en mal estado, por lo que, es necesario dotar a las unidades con estos equipos para que puedan realizar la eliminación documental propia de los usuarios, proveedores e institucional de forma segura y ordenada.</t>
  </si>
  <si>
    <t>Dada la cuantía y el nivel de urgencia por contar con equipos adecuados para que los funcionarios puedan garantizar de forma segura la eliminación de documentación física con información confidencial y propia de los usuarios internos y externos y considerando el estado de los equipos de trituración actuales, se hace necesario realizar esta contratación, todo de conformidad a lo establecido en la Ley General de Contratación Publica N°9986. Por lo anterior, la institución se ve en la necesidad de contratar a una empresa externa para la adquisición de estos activos, porque no cuenta con un departamento que los distribuya o fabrique</t>
  </si>
  <si>
    <t>Los encargados de verificar que los equipos contratados se cumplan con las especificaciones aquí consignadas y que cumplan con las condiciones de calidad ofertadas serán:_x000D_
• La jefatura de la UCAR, la cual estará a cargo de la administración y fiscalización del contrato._x000D_
• A su vez para cada Unidad donde se realizarán la compra de los equipos, las jefaturas respectivas deberán validar que los bienes entregados, cumplan con todos los lineamientos y características descritas en este documento. A continuación, se detallan los nombres de las jefaturas responsables por ULDS, UIPER y UCAR: _x000D_
Jefaturas de áreas Unidad Local Nombre de la Jefatura Correo electrónico ULDS Quepos_x000D_
Lilly Artavia Barrantes_x000D_
lartavia@imas.go.cr ULDS Puntarenas_x000D_
Lesney Rosales Bogantes_x000D_
lrosales@imas.go.cr ULDS Paquera_x000D_
Cristian Rodriguez Barrantes_x000D_
crodriguez@imas.go.cr UIPER_x000D_
Jenny Ramirez Sanchez_x000D_
jramirezs@imas.go.cr UCAR_x000D_
Mauricio Castillo Rodriguez_x000D_
mcastillor@imas.go.cr</t>
  </si>
  <si>
    <t>De acuerdo con las particularidades del objeto contractual los riesgos que se identifican son:_x000D_
• La no presentación de ofertas que puedan ofrecer los bienes requeridos, lo que provocaría que la contratación quede en estado infructuoso._x000D_
• Incumplimiento de los plazos: Un atraso en la entrega de los bienes contratados_x000D_
• Entrega de equipos dañados o que no cumplan con lo establecido en el cartel</t>
  </si>
  <si>
    <t>COMPRA DE 5 DESTRUCTORAS DE PAPEL</t>
  </si>
  <si>
    <t>24/05/2023 17:44</t>
  </si>
  <si>
    <t>25/05/2023</t>
  </si>
  <si>
    <t>13/06/2023 14:04</t>
  </si>
  <si>
    <t>27/06/2023 09:38</t>
  </si>
  <si>
    <t>0062023003200006</t>
  </si>
  <si>
    <t>AIRE ACONDICIONADO ULDS PAQUERA</t>
  </si>
  <si>
    <t>CRC 1386066</t>
  </si>
  <si>
    <t>10014881</t>
  </si>
  <si>
    <t>La contratación de este aire acondicionado se encuentra debidamente justificada a razón de la necesidad del Instituto Mixto de Ayuda Social de dotar de estos equipos a las distintas áreas donde las condiciones climáticas presentan altas temperaturas y que son imperantes en la provincia de Puntarenas afectando al ULDS Paquera, esto facilitará la realización de las labores en el quehacer diario por parte de los funcionarios y a la vez que el producto final dirigido a los usuarios sea de mejor calidad._x000D_
Esta contratación está basada en las necesidades establecidas en el Plan Anual de Adquisiciones de la institución, mediante un aumento en la línea programática por modificación presupuestaria, esto debido al daño que se presentó en uno de los equipos del ULDS Paquera, por lo que es necesario el remplazo de este, a continuación, el detalle del activo a sustituir: Cantidad Capacidad A/C Remplaza activo placa Ubicación 1_x000D_
24.000 BTU_x000D_
36704_x000D_
ULDS Paquera</t>
  </si>
  <si>
    <t>Dentro del recurso humano disponible para la verificación correcta de la ejecución del objeto contractual, se cuenta con la jefatura de las ULDS Paquera, quien validará que la instalación, el funcionamiento y características del aire acondicionado corresponda a lo solicitado en esta contratación._x000D_
Los datos de la jefatura donde se encuentra el equipo a remplazar y donde se colocará el nuevo aire acondicionado, se detalla a continuación:_x000D_
Tabla N°3_x000D_
Jefaturas locales Unidad Local Nombre de la Jefatura Correo electrónico ULDS Paquera_x000D_
Cristian Rodriguez_x000D_
crodriguez@imas.go.cr_x000D_
Además del profesional administrativo de la UCAR quien realizará los estudios de las ofertas presentadas y la jefatura de la UCAR como Administrador de Contrato, el funcionario Mauricio Castillo Rodriguez (mcastillor@imas.go.cr), responsable de la fiscalización respectiva.</t>
  </si>
  <si>
    <t>Que los funcionarios del ULDS paquera,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</si>
  <si>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este equipo para que los funcionarios puedan realizar sus tareas de forma óptima y considerando el estado del equipo actual y las necesidades del área, se hace indispensable realizar esta contratación, todo de conformidad a lo establecido en la Ley General de Contratación Publica N°9986. Dado lo anterior, El IMAS se ve en la necesidad de contratar a una empresa externa para la adquisición de estos activos, porque no cuenta con un departamento que los fabrique ni instale.</t>
  </si>
  <si>
    <t>Los encargados de verificar que los servicios contratados se cumplan con las especificaciones aquí consignadas y que cumplan con las condiciones de calidad ofertadas serán:_x000D_
• La jefatura de la UCAR, la cual estará a cargo de la administración y fiscalización del contrato._x000D_
• A su vez la jefatura del ULDS Paquera, realizará las respectivas validaciones de los bienes entregados, con la finalidad de que estos cumplan con todos los lineamientos y características descritas en este documento.</t>
  </si>
  <si>
    <t>Esta contratación corresponde a la compra de aires acondicionados, por lo que de acuerdo con las características del objeto contractual los riesgos que se identifican son: La no presentación de ofertas que puedan ofrecer los bienes requeridos, lo que provocaría que la contratación quede en estado infructuoso._x000D_
• Un atraso en la entrega de los bienes contratados lo que provocaría inconvenientes en el ULDS dado a que estos equipos son de utilización diaria._x000D_
• Incumplimientos en la realización de las instalaciones de los equipos en sitio_x000D_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</si>
  <si>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01/06/2023 10:29</t>
  </si>
  <si>
    <t>09/06/2023</t>
  </si>
  <si>
    <t>22/06/2023 10:36</t>
  </si>
  <si>
    <t>22/06/2023 12:53</t>
  </si>
  <si>
    <t>0062023003200007</t>
  </si>
  <si>
    <t>2023LD-000036-0005300001</t>
  </si>
  <si>
    <t>SISTEMA DE BOMBEO DE AGUA POTABLE</t>
  </si>
  <si>
    <t>CRC 5374028</t>
  </si>
  <si>
    <t>10014889</t>
  </si>
  <si>
    <t>La contratación de este sistema de bombeo de agua se encuentra debidamente justificada a razón de la necesidad del Instituto Mixto de Ayuda Social de dotar de este equipo al ULDS de Puntarenas cuyo edificio es propiedad del IMAS, se busca garantizar un suministro confiable de agua potable, lo cual tiene un impacto directo en la calidad de vida de los clientes internos y externos de la institución, al proporcionar higiene y seguridad, además de prevenir enfermedades relacionadas con el agua contaminada._x000D_
Esta contratación está basada en las necesidades establecidas en el Plan Anual de Adquisiciones de la institución, el remplazo es necesario debido al desgaste, daño y fugas presentadas en el sistema de bombeo que actualmente se encuentra en el ULDS Puntarenas, a continuación, el detalle del activo a sustituir:29451 placa metálica y 3564 etiqueta blanda Sistema de Bombeo</t>
  </si>
  <si>
    <t>Dentro del recurso humano disponible para la verificación correcta de la ejecución del objeto contractual, se cuenta con la jefatura de las ULDS Puntarenas, quien validará que la instalación, el funcionamiento y características del equipo instalado del sistema de bombeo completo, corresponda a lo solicitado en esta contratación. Además del profesional administrativo de la UCAR quien realizará los estudios de las ofertas presentadas y la jefatura de la UCAR como Administrador de Contrato, el funcionario Mauricio Castillo Rodriguez (mcastillor@imas.go.cr), responsable de la fiscalización respectiva.</t>
  </si>
  <si>
    <t>Que los funcionarios del ULDS Puntarenas, puedan desempeñar sus funciones en cumplimiento de la normativa asociada, en un ambiente polivalente, de manera que se potencie la seguridad e higiene entre los miembros de los equipos de trabajo y se garantice una óptima atención tanto al cliente interno como externo de la institución, donde se cuente con un suministro constante de agua, con una distribución eficiente y con un sistema automatizado y controlado.</t>
  </si>
  <si>
    <t>Dada la cuantía y el nivel de urgencia por contar con este equipo en el edificio IMAS del ULDS Puntarenas, para que los funcionarios puedan realizar sus tareas de forma óptima y considerando el estado del equipo actual y las necesidades del área, se hace indispensable realizar esta contratación, todo de conformidad a lo establecido en la Ley General de Contratación Publica N°9986. Dado lo anterior, El IMAS se ve en la necesidad de contratar a una empresa externa para la adquisición de estos activos, porque no cuenta con un departamento que los fabrique ni instale.</t>
  </si>
  <si>
    <t>Los encargados de verificar que los servicios contratados se cumplan con las especificaciones aquí consignadas y que cumplan con las condiciones de calidad ofertadas serán:_x000D_
• La jefatura de la UCAR, la cual estará a cargo de la administración y fiscalización del contrato._x000D_
• A su vez la jefatura del ULDS Puntarenas, realizará las respectivas validaciones de los bienes entregados, con la finalidad de que estos cumplan con todos los lineamientos y características descritas en este documento._x000D_
• También se tendrá el apoyo del encargado de Infraestructura Institucional IMAS</t>
  </si>
  <si>
    <t>No aplica en esta contratación</t>
  </si>
  <si>
    <t>Esta contratación corresponde a la compra de este equipo por lo que de acuerdo con las características del objeto contractual los riesgos que se identifican son La no presentación de ofertas que puedan ofrecer los bienes requeridos, lo que provocaría que la contratación quede en estado infructuoso._x000D_
• Un atraso en la entrega de los bienes contratados lo que provocaría inconvenientes en el ULDS dado a que estos equipos son de utilización diaria._x000D_
• Incumplimientos en la realización de las instalaciones de los equipos en sitio_x000D_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</si>
  <si>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22/06/2023 15:17</t>
  </si>
  <si>
    <t>29/06/2023</t>
  </si>
  <si>
    <t>13/07/2023 13:16</t>
  </si>
  <si>
    <t>27/07/2023 13:30</t>
  </si>
  <si>
    <t>47101533</t>
  </si>
  <si>
    <t>92297346</t>
  </si>
  <si>
    <t>0062023003200008</t>
  </si>
  <si>
    <t>2023LD-000053-0005300001</t>
  </si>
  <si>
    <t>Servicio de Mudanza para el Edificio del ARDS Noreste y ULDS Amón IMAS</t>
  </si>
  <si>
    <t>CRC 16000000</t>
  </si>
  <si>
    <t>10014980</t>
  </si>
  <si>
    <t>La presente contratación está debidamente justificada debido a la necesidad del Instituto Mixto de Ayuda Social de llevar a cabo las gestiones necesarias para el traslado de todos los bienes ubicados en el edificio actual que alberga el ARDS Noreste y el ULDS Amón. El nuevo edificio arrendado se encuentra aproximadamente a una distancia de 1.5 kilómetros del edificio actual. Además, las nuevas instalaciones constan de tres pisos y un sótano, lo que hace indispensable contratar un servicio integral que incluya las etapas de desinstalación, traslado, resguardo e instalación de los bienes institucionales de forma óptima y segura.</t>
  </si>
  <si>
    <t>Dentro del recurso humano disponible para la verificación correcta de la ejecución del objeto contractual, se cuenta con el profesional administrativo de la UCAR quien realizará los estudios de las ofertas presentadas y la jefatura de la UCAR como Administrador de Contrato, la funcionaria Ingrid Herrera Espinoza (iherrera@imas.go.cr), responsable de la fiscalización respectiva.</t>
  </si>
  <si>
    <t>La finalidad pública de esa contratación es facilitar y asegurar el traslado de los bienes institucionales del Instituto Mixto de Ayuda Social (IMAS) ubicados en el edificio actual que alberga el ARDS Noreste y el ULDS Amón hacia el nuevo edificio arrendado. Esta contratación tiene como objetivo principal garantizar la continuidad y eficiencia en la prestación de los servicios públicos ofrecidos por el IMAS en beneficio de la comunidad y los beneficiarios de los programas que brinda la institución. Al realizar la mudanza de manera adecuada y profesional, se busca asegurar que los bienes y recursos institucionales estén disponibles y en condiciones óptimas para el correcto desarrollo de las actividades y funciones del ARDS Noreste y ULDS Amón en su nueva ubicación.</t>
  </si>
  <si>
    <t>La justificación de la escogencia de la solución técnica para satisfacer esa necesidad se basa en los siguientes puntos: • La solución técnica seleccionada cumple con los requisitos y especificaciones establecidos para el traslado de los bienes institucionales. Se ha evaluado que la solución propuesta garantiza un proceso eficiente y seguro, abarcando las etapas de desinstalación, traslado, resguardo e instalación de los bienes, asegurando su integridad y minimizando el riesgo de daños o pérdidas durante la mudanza. • Experiencia y capacidad del proveedor: El proveedor a seleccionar contará con la experiencia comprobada en la realización de mudanzas de este tipo y deberá demostrar contar con el equipo necesario y personal capacitado para llevar a cabo esta actividad de manera eficiente. Minimización de impactos: La solución técnica escogida ha sido evaluada en cuanto a su capacidad para minimizar los impactos negativos durante el proceso de mudanza. Se ha considerado la planificación logística, los tiempos de ejecución y la coordinación, de modo que se reduzcan al máximo las interrupciones en las actividades y servicios prestados por la institución. Por lo anterior, el IMAS se ve en la necesidad de contratar a una empresa externa para la realización de estos trabajos porque no cuenta con un departamento a lo interno que los realice y se hace indispensable realizar esta contratación, todo de conformidad a lo establecido en la Ley General de Contratación Pública N°9986.</t>
  </si>
  <si>
    <t>Los encargados de verificar que el servicio recibido cumpla con las especificaciones aquí consignadas y que cumplan con las condiciones de calidad ofertadas serán:_x000D_
• La jefatura de la UCAR, la cual estará a cargo de la administración y fiscalización del contrato.</t>
  </si>
  <si>
    <t>En esta contratación, se identifican los siguientes riesgos:_x000D_
• Daños a los bienes: Existe el riesgo de daños o pérdidas durante el proceso de desmontaje, transporte y montaje de los bienes._x000D_
• Retrasos en la entrega: Los retrasos en la entrega de los servicios de mudanza pueden generar interrupciones en las operaciones y servicios de la institución._x000D_
• Incumplimiento contractual: Existe el riesgo de que el proveedor de mudanza no cumpla con los términos y condiciones establecidos en el contrato, como la calidad del servicio, el cuidado de los bienes o el cumplimiento de los plazos._x000D_
• Problemas de coordinación: La falta de una comunicación efectiva y una coordinación adecuada entre la institución y el proveedor de mudanza puede generar problemas logísticos y confusiones durante el proceso._x000D_
• Interrupción de servicios: Durante el proceso de mudanza, existe el riesgo de interrupción de los servicios proporcionados por la institución debido a factores como lluvia excesiva, cierres de calles, entre otros.</t>
  </si>
  <si>
    <t>30/08/2023 12:04</t>
  </si>
  <si>
    <t>30/08/2023</t>
  </si>
  <si>
    <t>11/09/2023 11:00</t>
  </si>
  <si>
    <t>11/09/2023 11:10</t>
  </si>
  <si>
    <t>0062023003200009</t>
  </si>
  <si>
    <t>2023LD-000074-0005300001</t>
  </si>
  <si>
    <t>Mobiliarios de Oficina para el ARDS de Puntarenas y Mueble de Cocina para ULDS Puntarenas</t>
  </si>
  <si>
    <t>CRC 6635448,51</t>
  </si>
  <si>
    <t>SP 10014909</t>
  </si>
  <si>
    <t>La contratación de este mobiliario de oficina se encuentra debidamente justificada a razón de la necesidad del Instituto Mixto de Ayuda Social de dotar con el mobiliario de oficina al ARDS de Puntarenas y al ULDS de Puntarenas con el Mueble de Cocina para  garantizar comodidad y confort a sus funcionarios a la hora de realizar sus labores dentro de la Institución, así como tener un espacio de cocina más acorde a las necesidades actuales, debido a que con el que se cuenta actualmente tiene más de 16 años de construido, y es por dicha razón que ya cumplió su vida útil y se encuentra deteriorado por el tiempo y el uso.</t>
  </si>
  <si>
    <t>Dentro del recurso humano disponible para la verificación correcta de la ejecución del objeto contractual, se cuenta con las Jefaturas por parte del ARDS de Puntarenas y de ULDS Puntarenas, quien validará que la instalación, el funcionamiento y características de los Mobiliarios que correspondan a lo solicitado en esta contratación._x000D_
_x000D_
Los datos de la Jefatura donde se encuentra el equipo a remplazar (Mueble de Cocina) y donde se colocará el nuevo (demás Mobiliario de Oficina), se detalla a continuación:_x000D_
_x000D_
Jefatura Unidad Local - ULDS Puntarenas -Maynor Quesada Rojas -	mquesada@imas.go.cr_x000D_
Jefatura ARDS de Puntarenas -Denia Murillo Arias - dmurillo@imas.go.cr_x000D_
_x000D_
Además del profesional administrativo de la UCAR quien realizará los estudios de las ofertas presentadas y la jefatura de la UCAR como Administrador de Contrato, el funcionario Mauricio Castillo Rodríguez (mcastillor@imas.go.cr), responsable de la fiscalización respectiva.</t>
  </si>
  <si>
    <t>Brindar condiciones que permitan al personal desempeñar sus funciones de forma idónea al contar con el mobiliario adecuado para la efectiva operación de la ULDS Puntarenas y el ARDS Puntarenas, esto al optimizar los espacios, brindar seguridad, contar con condiciones de salud ocupacional idóneas y proporcionar así un ambiente laboral sano, para cumplir con las labores estratégicas institucionales y su compromiso con la disminución de la pobreza y lograr así el cumplimiento de los objetivos del Plan Operativo Institucional vinculado con la planificación operativa y el proceso presupuestario institucional.</t>
  </si>
  <si>
    <t>La Gerencia Regional Puntarenas requiere equipar con este mobiliario la oficina de la gerencia regional y la ULDS Puntarenas con el fin de contar con las condiciones idóneas para que los funcionarios realicen de forma eficiente sus labores y mejorar así las condiciones en que se brinda el servicio tanto a los clientes internos como externos. Es por ello por lo que se requiere contratar una empresa especializada en la venta e instalación de este tipo de mobiliario para garantizar que el mismo sea el idóneo, cabe agregar que se hace indispensable realizar esta contratación, dado que el IMAS no cuenta con un departamento que los fabrique ni instale._x000D_
Todo de conformidad a lo establecido en la Ley General de Contratación Publica N°9986 y su Reglamento deberá realizarse por medio del Sistema Digital Unificado, empleando para ello el uso de los formularios electrónicos que se disponga al efecto en la plataforma.</t>
  </si>
  <si>
    <t>Los encargados de verificar que los servicios contratados se cumplan con las especificaciones aquí consignadas y que cumplan con las condiciones de calidad ofertadas serán:_x000D_
•	La jefatura de la UCAR, la cual estará a cargo de la administración y fiscalización del contrato._x000D_
A su vez la jefatura del ULDS Puntarenas, realizará las respectivas validaciones de los bienes entregados, con la finalidad de que estos cumplan con todos los lineamientos y características descritas en este documento.</t>
  </si>
  <si>
    <t>Esta contratación corresponde a la compra de este mobiliario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 los bienes contratados lo que provocaría inconvenientes en el ARDS dado a que estos equipos son de utilización diaria._x000D_
•	Incumplimientos en la instalación del mobiliario en sitio._x000D_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</si>
  <si>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Se adjuntan términos de referencias, estudio de mercado y cronograma de actividades.</t>
  </si>
  <si>
    <t>31/08/2023 15:13</t>
  </si>
  <si>
    <t>31/08/2023</t>
  </si>
  <si>
    <t>11/09/2023 11:21</t>
  </si>
  <si>
    <t>Dayanna Maria Corea Castillo</t>
  </si>
  <si>
    <t>14/09/2023 08:33</t>
  </si>
  <si>
    <t>92238816</t>
  </si>
  <si>
    <t>56111501</t>
  </si>
  <si>
    <t>92000861</t>
  </si>
  <si>
    <t>92239172</t>
  </si>
  <si>
    <t>92002431</t>
  </si>
  <si>
    <t>56101598</t>
  </si>
  <si>
    <t>92037170</t>
  </si>
  <si>
    <t>56101702</t>
  </si>
  <si>
    <t>92116972</t>
  </si>
  <si>
    <t>0062023003200010</t>
  </si>
  <si>
    <t>2023LD-000063-0005300001</t>
  </si>
  <si>
    <t>Contratación para construcciones de aceras en dos fincas propiedad del Instituto Mixto de Ayuda Social del ARDS Noreste, ubicadas en Purral y Desamparados respectivamente.</t>
  </si>
  <si>
    <t>CRC 7400000</t>
  </si>
  <si>
    <t>10014981</t>
  </si>
  <si>
    <t>La justificación de la procedencia de esta contratación se sustenta en varias razones sólidas y necesarias. Es imperativo que el Instituto Mixto de Ayuda Social (IMAS) se adhiera rigurosamente a las normativas específicas establecidas por cada municipalidad. Esta contratación se deriva directamente de las notificaciones oficiales emitidas por dos autoridades municipales diferentes._x000D_
En primer lugar, la Municipalidad de Goicoechea, a través del oficio MG-AG-DAD-CLP-0224-2022, ha comunicado de manera formal la necesidad de construir una acera en la finca 118790P, ubicada en la localización municipal 071501400195 en Purral. En segundo lugar, la Municipalidad de Desamparados, a través del oficio número DT-FU-AC-254-2021, ha notificado igualmente la necesidad de construir una acera en la finca 212856 localización municipal 01-03-014-023. Estas notificaciones de dos municipalidades diferentes confirman la urgencia e importancia de llevar a cabo esta contratación._x000D_
En resumen, la contratación se encuentra respaldada por las demandas legales y regulatorias de las respectivas municipalidades, lo que subraya la necesidad crítica de llevar a cabo estas obras</t>
  </si>
  <si>
    <t>Se ha dispuesto de recursos humanos y una infraestructura administrativa adecuada para garantizar la correcta verificación de la ejecución del objeto contractual. A continuación, se detalla el personal:_x000D_
• Profesional Administrativo de la UCAR_x000D_
• Jefatura de la UCAR como Administrador de Contrato_x000D_
• Profesional del Área de Desarrollo Socio Productivo y Comunal</t>
  </si>
  <si>
    <t>La finalidad pública que se persigue satisfacer con este concurso es mejorar la infraestructura urbana y la accesibilidad en las áreas específicas de Purral, finca número 118790P localización municipal 071501400195 en Goicoechea, y en Desamparados, finca número 212856 localización municipal 01-03-014-023, como se indica en los oficios correspondientes. La construcción de aceras en estas ubicaciones tiene un impacto directo en la calidad de vida de los residentes y contribuye a la seguridad y comodidad de peatones y residentes locales. La satisfacción de esta finalidad pública implica:_x000D_
• Mejora de la Seguridad Peatonal_x000D_
• Accesibilidad Universal_x000D_
• Cumplimiento de Normativas Municipales_x000D_
En resumen, la finalidad pública de este concurso es mejorar la infraestructura urbana, promover la seguridad peatonal y garantizar la accesibilidad en áreas específicas de las municipalidades de Goicoechea y Desamparados, contribuyendo al bienestar de la comunidad y al cumplimiento de las normativas municipales correspondientes.</t>
  </si>
  <si>
    <t>La elección de llevar a cabo una contratación para la construcción de aceras se justifica por las siguientes razones:_x000D_
 - Especialización Técnica_x000D_
 - Eficiencia en la Ejecución_x000D_
 - Responsabilidad Legal y Financiera_x000D_
 - Garantía de Calidad_x000D_
- Enfoque en la Misión Principal_x000D_
En conclusión, la elección de llevar a cabo una contratación para la construcción de aceras se basa en la búsqueda de eficiencia, especialización técnica, responsabilidad legal y financiera, garantía de calidad y enfoque en la misión principal del IMAS. Esta decisión se traduce en la ejecución exitosa de proyectos de construcción que mejoran la infraestructura y el bienestar de la comunidad. Por lo anterior, se hace indispensable realizar esta contratación, todo de conformidad a lo establecido en la Ley General de Contratación Publica N°9986.</t>
  </si>
  <si>
    <t>Los encargados de verificar que las obras contratadas cumplan con las especificaciones aquí consignadas y que cumplan con las condiciones de calidad ofertadas serán:_x000D_
• La jefatura de la UCAR, la cual estará a cargo de la administración y fiscalización del contrato._x000D_
• Se tendrá el apoyo del compañero profesional del Área de Desarrollo Socio Productivo y Comunal.</t>
  </si>
  <si>
    <t>No se identificaron para esta contratación</t>
  </si>
  <si>
    <t>De acuerdo con las características del objeto contractual los riesgos que se identifican son:_x000D_
• Problemas de Permisos: La obtención de los permisos necesarios puede llevar tiempo y enfrentar desafíos legales, lo que puede afectar el cronograma del proyecto._x000D_
• Costos Inesperados: Los costos de construcción pueden aumentar debido a cambios en los precios de los materiales, fluctuaciones en los costos laborales o problemas imprevistos en el sitio de construcción._x000D_
• Problemas en el Sitio: Descubrir problemas inesperados en el suelo, como terreno inestable o problemas de drenaje, puede aumentar los costos y retrasar el proyecto._x000D_
• Problemas de Calidad: La construcción de baja calidad puede requerir reparaciones posteriores o resultar en una vida útil más corta de la acera._x000D_
• Seguridad en el Lugar de Trabajo: Lesiones o accidentes en el lugar de trabajo pueden dar lugar a problemas legales y a costos adicionales._x000D_
Vandalismo o Robo: Daños intencionales a la obra en construcción o robo de equipos y materiales._x000D_
• Riesgos Ambientales: Incumplir con las regulaciones ambientales locales puede resultar en sanciones y retrasos.</t>
  </si>
  <si>
    <t>Se adjunta documento denominado Términos de Referencia Aceras, con las especificaciones de la construcción de dos aceras en dos sitios distintos.</t>
  </si>
  <si>
    <t>08/09/2023 17:24</t>
  </si>
  <si>
    <t>11/09/2023</t>
  </si>
  <si>
    <t>25/09/2023 16:12</t>
  </si>
  <si>
    <t>KENETH GUILLERMO ARAYA ANDRADE</t>
  </si>
  <si>
    <t>25/09/2023 16:17</t>
  </si>
  <si>
    <t>72141105</t>
  </si>
  <si>
    <t>92146138</t>
  </si>
  <si>
    <t>0062023003600001</t>
  </si>
  <si>
    <t>2023LE-000001-0005300001</t>
  </si>
  <si>
    <t>CONTRATACIÓN DE SERVICIO DE MANTENIMIENTO PREVENTIVO Y SOPORTE TECNICO DEL EQUIPO DE CÓMPUTO Y TECNOLÓGICO PARA EL ÁREA DE EMPRESAS COMERCIALES IMAS</t>
  </si>
  <si>
    <t>CRC 162546268,8</t>
  </si>
  <si>
    <t>10014821</t>
  </si>
  <si>
    <t>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Área de Empresas Comerciales responsable de administrar las diferentes Tiendas Libres que operan en el Aeropuerto Internacional Juan Santamaría, en el Aeropuerto Internacional Daniel Oduber Quirós, así como gestionar los proyectos de tienda en el Depósito Libre Comercial de Golfito y otros que el IMAS decida operar en el futuro._x000D_
_x000D_
El Área de Empresas Comerciales del IMAS no cuenta con personal técnico especializado de planta que cumpla las funciones de mantenimiento y soporte al equipo de cómputo en Empresas Comerciales._x000D_
_x000D_
El Programa de Empresas Comerciales carece del personal (plazas) y de las condiciones generales, para satisfacer por cuenta propia las necesidades para llevar a cabo la función de mantenimiento del equipo de cómputo.</t>
  </si>
  <si>
    <t>Se designará a Claudio Chinchilla Castro quien será el Administrador del Contrato quien tendrá la obligación y responsabilidad de que se realice la correcta verificación y ejecución contractual._x000D_
Además de coordinar y de brindar las facilidades al contratista de este trabajo_x000D_
En caso de que se requiera un soporte adicional se tomará en cuenta al área de tecnología de información del IMAS.</t>
  </si>
  <si>
    <t>Es vital contar con un servicio de soporte para el equipo de cómputo ubicado en las tiendas del Aeropuerto Juan Santamaria (AIJS), Aeropuerto Daniel Oduber (AIDOQ), Deposito Libre de Golfito y también en las oficinas administrativas ubicadas frente al Aeropuerto Juan Santamaría, esto con el fin de evitar cualquier tipo de inconveniente que pueda perjudicar las labores diarias en Empresas Comerciales. Además, que mediante la realización del Contrato de Servicios de Mantenimiento preventivo y correctivo del sistema de puntos de venta se pretende contar con un equipo de soporte que pueda suplir las necesidades tanto de oficinas de empresas comerciales como de las tiendas ubicadas en el Aeropuerto Juan Santamaría.</t>
  </si>
  <si>
    <t>El Área de Empresas Comerciales del IMAS se ve en la necesidad de contratar a una empresa externa que brinde una solución técnica para satisfacer las necesidades requeridas, con un mantenimiento preventivo y soporte técnico del equipo de cómputo y tecnológico asignado al Área de Empresas Comerciales ubicada en el Aeropuerto Juan Santamaría con el servicio de técnico a tiempo completo en un horario de 16 horas al día los 7 días a la semana con una jornada de 5:00 am horas a 9:00 pm incluyendo días feriados, para el caso de las tiendas en Golfito y Liberia únicamente se necesitará una (1 ) visita mensual de 8 horas._x000D_
En cumplimiento de los requisitos, se solicitó a Desarrollo Humano su criterio en cuanto a si se puede dar en forma interna el servicio en cuestión (ver IMAS-SGGR-AEC-0135-2023, el cual se adjunta). Desarrollo Humano contestó con oficio IMAS-GG-DH-1052-2023 (se adjunta) en el sentido de que sí podría llevarlo a cabo TI, si bien, en caso de tener un horario más extendido del que opera TI, se debe considerar la posibilidad de contratar en forma externa. Al respecto, TI envió el oficio IMAS- GG-TI-057-2023 (se adjunta) que señala que “por tener una figura de servicios centralizados y ubicados a kilómetros de distancia (San José, San Pedro) de los puntos geográficos que manifiestan; es materialmente imposible poder llegar en minutos físicamente al Aeropuerto Juan Santamaría (Provincia de Alajuela) y en horas dentro del rango de horario laboral a distancias ubica en la Provincia de Guanacaste o la zona de Golfito, por lo que es claro que si el requerimiento de atención del Programa de Empresas Comerciales se encuentra en parámetros de minutos u horas de atención por las existencias que demanda la operación de la venta de productos en las tiendas administradas por el programa de empresas comerciales, no es viable o materialmente posible cumplir dicho requerimiento o servicio bajo dichas necesidades planteadas por la oficina de empresas comerciales”. Por lo tanto, se ratifica que es necesario continuar con el servicio por medio de subcontratación, tal como ha sido durante los últimos años._x000D_
Además de mantener 2 líneas con horas por demanda adicionales (100 horas estimadas por año) para brindar visitas de mantenimiento preventivo y soporte técnico del equipo de cómputo y tecnológico Liberia, Golfito u otras tiendas que eventualmente existan a futuro._x000D_
En cumplimiento de los requisitos, se solicitó a Desarrollo Humano su criterio en cuanto a si se puede dar en forma interna el servicio en cuestión (ver IMAS-SGGR-AEC-0135-2023, el cual se adjunta). Desarrollo Humano contestó con oficio IMAS-GG-DH-1052-2023 (se adjunta) en el sentido de que sí podría llevarlo a cabo TI, si bien, en caso de tener un horario más extendido del que opera TI, se debe considerar la posibilidad de contratar en forma externa. Al respecto, TI envió el oficio IMAS- GG-TI-057-2023 (se adjunta) que señala que “por tener una figura de servicios centralizados y ubicados a kiló</t>
  </si>
  <si>
    <t>El Administrador del contrato en conjunto con el personal que este asigne serán los encargados de:_x000D_
_x000D_
a.	Revisión y control en el cumplimiento del servicio por parte de la empresa adjudicada y los técnicos contratados._x000D_
_x000D_
b.	Detección de anomalías por medio de revisiones y evaluaciones periódicas por parte de funcionarios del Área de Informática del IMAS._x000D_
_x000D_
c.	Las gestiones administrativas para los pagos correspondientes._x000D_
El Lic. Luis Adolfo González Alguera, en su carácter de Jefatura del Área de Tecnologías de Información como representante del Área Técnica para el análisis de la documentación y consultas técnicas que se generen.</t>
  </si>
  <si>
    <t>no aplica</t>
  </si>
  <si>
    <t>este contrato consta de  dos líneas, dos por servicio definido , el monto dado es mensual</t>
  </si>
  <si>
    <t>17/04/2023 11:33</t>
  </si>
  <si>
    <t>18/05/2023 13:21</t>
  </si>
  <si>
    <t>23/05/2023 12:14</t>
  </si>
  <si>
    <t>0062023003900001</t>
  </si>
  <si>
    <t>Contratación de pautas publicitarias para la difusión de productos comunicativos del IMAS</t>
  </si>
  <si>
    <t>CRC 4300000</t>
  </si>
  <si>
    <t>10015014</t>
  </si>
  <si>
    <t>El IMAS busca contratar servicios de pauta publicitaria al SINART, con el fin de responder a lo establecido en la ley orgánica de dicha entidad, la cual indica que instituciones públicas, entre estas las autónomas, deben invertir en ese sistema el 10% de su presupuesto destinado a pauta, publicidad e información en medios de comunicación.</t>
  </si>
  <si>
    <t>La Presidencia Ejecutiva cuenta con tres Profesionales en Comunicación y una Asesora_x000D_
Profesional (quien es diseñadora gráfica). Este equipo estará encargado de desarrollar los_x000D_
productos a pautar y entregarlos al SINART, ya listos para la respectiva colocación en sus_x000D_
plataformas.</t>
  </si>
  <si>
    <t>La colocación de los productos comunicativos en plataformas del SINART pretende_x000D_
mostrar a la población usuaria y potencial usuaria de los servicios y programas de la_x000D_
institución en qué consiste un nuevo modelo denominado “IMAS 2.0”, el cual se traza_x000D_
como objetivo hacer que los procesos de atención y solicitud de subsidios sean más_x000D_
justos y equitativos. Asimismo, pretende adaptar a la entidad a las nuevas tecnologías y_x000D_
dinámicas de comunicación. Como parte de ese modelo, se cuenta con dos plataformas digitales que impulsan que el_x000D_
transitar de las personas en el IMAS sea más sencillo, claro y eficaz. Esas herramientas_x000D_
son el Formulario de Solicitud de Atención, con el que se pueden pedir subsidios_x000D_
institucionales o una actualización de datos, o bien, hacer un reclamo relacionado con una_x000D_
solicitud. Por otra parte, el Sistema de Autogestión es un espacio en la web que permite_x000D_
registrar y actualizar datos personales, consultar fechas de pago y descargar constancias,_x000D_
entre otras funcionalidades.</t>
  </si>
  <si>
    <t>Este proceso de contratación establece la adquisición directa de los servicios de pauta_x000D_
publicitaria del SINART, en apego a lo establecido en el artículo 19, inciso c, de la Ley_x000D_
8346, que señala:_x000D_
“La Asamblea Legislativa, la Defensoría de los Habitantes de la República, la Contraloría_x000D_
General de la República, las instituciones autónomas y semiautónomas, las empresas_x000D_
públicas y demás entes menores, así como todas las instituciones y dependencias del_x000D_
Poder Ejecutivo, pautarán en el Sinart S.A. mediante la agencia de publicidad del Sinart_x000D_
S.A., creada en esta ley, por lo menos el diez por ciento (10%) de los dineros que_x000D_
destinen a publicidad e información en radio, televisión u otros medios de comunicación, y_x000D_
de los cuales deberá destinar al menos un tres por ciento (3%) a la difusión de materiales_x000D_
y contenidos escritos, audiovisuales y digitales que contribuyan al cumplimiento de los_x000D_
fines y las obligaciones establecidos a las instituciones públicas en la Ley para Prevenir,_x000D_
Atender, Sancionar y Erradicar la Violencia contra las Mujeres en la Política”.</t>
  </si>
  <si>
    <t>La persona administradora del contrato será la encargada de velar por que se garantice_x000D_
su correcta ejecución del contrato y que efectivamente los productos se pauten._x000D_
Se solicitará al SINART que envíe un correo electrónico a la persona administradora del_x000D_
contrato cada vez que se coloque en pauta algún producto, así como el link o referencia_x000D_
de la publicación, que compruebe que se realizó.</t>
  </si>
  <si>
    <t>Esta campaña busca beneficiar a la población objetivo del IMAS en todo el país, ya sea_x000D_
que se le ha otorgado un subsidio institucional o que necesita solicitar uno.</t>
  </si>
  <si>
    <t>El no hacer esta contratación implica el riesgo de que haya un incumplimiento de la_x000D_
legislación citada en puntos anteriores.</t>
  </si>
  <si>
    <t>Se pretende divulgar productos comunicativos a través de este sistema de_x000D_
medios de servicio público, que informen y guíen a la población usuaria o potencial_x000D_
usuaria de los servicios y programas del IMAS y que faciliten su recorrido en los procesos_x000D_
de solicitudes de atención por medio de plataformas digitales.</t>
  </si>
  <si>
    <t>29/09/2023 14:20</t>
  </si>
  <si>
    <t>13/10/2023</t>
  </si>
  <si>
    <t>24/10/2023 16:25</t>
  </si>
  <si>
    <t>Nathalia Rojas Zúñiga</t>
  </si>
  <si>
    <t>26/10/2023 14:08</t>
  </si>
  <si>
    <t>82101801</t>
  </si>
  <si>
    <t>92261788</t>
  </si>
  <si>
    <t>1116000000</t>
  </si>
  <si>
    <t>0062023004800001</t>
  </si>
  <si>
    <t>Contratación de Servicios Profesionales en Auditoría Externa.</t>
  </si>
  <si>
    <t>CRC 30000000</t>
  </si>
  <si>
    <t>10015001</t>
  </si>
  <si>
    <t>Las Normas de Control Interno para el Sector Público (N-2-2009-CO-DFOE), publicadas en el Diario Oficial La Gaceta N° 26 del 6 de febrero de 2009,  establece que el jerarca y los titulares subordinados, según sus competencias y con fundamento en las necesidades, posibilidades y características de la institución y los riesgos que enfrenta, deben contratar auditorías externas que lleven a cabo evaluaciones con base en las cuales se establezca la calidad de la información recopilada, procesada y comunicada, así como sobre la validez, suficiencia y cumplimiento del sistema de control interno (norma 6.5). _x000D_
El 8 de diciembre de 2006 se publicó en el Diario Oficial La Gaceta N° 236, la Resolución Nro. R-CO-94-2006 del 17 de ese mismo mes y año, mediante la cual se promulgó el Manual de Normas Generales de Auditoría para el Sector Público (MNGA), N°. M‑2‑2006‑CO‑DFOE, que establece una base normativa común y actualizada para el ejercicio de la auditoría en el sector público costarricense, con el propósito de promover un mejoramiento del proceso de auditoría en ese ámbito y asegurar razonablemente la calidad de los procesos y productos de dichas auditorías, mismas que son de acatamiento obligatorio para la Contraloría General de la República, las auditorías internas del sector público, los entes y órganos de control, los sujetos componentes de la Hacienda Pública y los profesionales autorizados —de forma unipersonal u organizados por medio de despachos o firmas de auditoría— cuando actúan en labores de auditoría en el Sector Público, por lo que ese Manual deberá prevalecer sobre cualquier disposición que en contrario emitan las auditorías internas y la administración activa._x000D_
_x000D_
En ese sentido, mediante directriz D-3-2009-CO-DFOE y punto 4.3.17 de las Normas técnicas sobre presupuesto público N-1-2012-DC-DFOE, la Contraloría General de la República establece las “Directrices para la contratación de servicios de auditoría externa en el Sector Público” son de acatamiento obligatorio para la Contraloría General de la República y las instituciones y órganos públicos sujetos a su fiscalización y que prevalecerán sobre cualquier normativa en contrario que emitan la Administración activa y las auditorías internas, mismas que son de acatamiento obligatorio por parte del IMAS._x000D_
_x000D_
En materia de Tecnologías de Información se deben considerar las Normas Técnicas para la gestión y el control de las tecnologías de información, emitidas por el MICITT (Ministerio de Ciencia, Innovación, Tecnología y Telecomunicaciones), conforme oficio No. MICITT–DGD-OF-215-2021, (oficio de formalización de las nuevas normas técnicas de Tecnologías de Información, las cuales están vigentes a partir del 1 de enero de 2022). Las cuales son de acatamiento obligatorio para las instituciones y órganos sujetos a la fiscalización de la Contraloría General de la República.</t>
  </si>
  <si>
    <t>Los Administradores del Contrato (Línea 1 IMAS: Licda. Marcela Mora Salazar y Línea 2 Empresas Comerciales: Melchor Marcos Hurtado, tendrán la obligación y responsabilidad de que se realice la correcta verificación y ejecución contractual._x000D_
_x000D_
    a) Las personas funcionarias responsables del suministro de información, mantendrán acciones de comunicación y coordinación directamente con el personal del Despacho._x000D_
_x000D_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_x000D_
    c) Deben tenerse presentes, al respecto, las restricciones de acceso a información protegida de conformidad con el ordenamiento jurídico y las regulaciones internas de la institución._x000D_
_x000D_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_x000D_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_x000D_
    f) En caso de que las personas del Despacho visiten y/o trabajen en las instalaciones IMAS y requieran la conectividad de internet debe ser provista por ellos, debido a los protocolos de seguridad a los que debe someterse la Institución.</t>
  </si>
  <si>
    <t>La contratación de dicho servicio contribuiría al cumplimiento de la legislación costarricense, por parte del Instituto Mixto de Ayuda Social, para su objetivo primordial de combate a la pobreza.</t>
  </si>
  <si>
    <t>Cumplimiento de la siguiente normativa externa:_x000D_
_x000D_
    a) Las Normas de Control Interno para el Sector Público (N-2-2009-CO-DFOE), publicadas en el Diario Oficial La Gaceta N° 26 del 6 de febrero de 2009._x000D_
_x000D_
    b) Manual de Normas Generales de Auditoría para el Sector Público (MNGA), N°. M‑2‑2006‑CO‑DFOE._x000D_
_x000D_
_x000D_
    c) Directriz D-3-2009-CO-DFOE y punto 4.3.17 de las Normas técnicas sobre presupuesto público N-1-2012-DC-DFOE, la Contraloría General de la República establece las “Directrices para la contratación de servicios de auditoría externa en el Sector Público”._x000D_
_x000D_
    d) Normas Técnicas para la gestión y el control de las tecnologías de información, emitidas por el MICITT de fecha 08 de noviembre del 2022.</t>
  </si>
  <si>
    <t>Para el aseguramiento de la calidad de los servicios de Auditoría Externa, se requiere a la firma o Despacho de Auditoria, en la oferta deben incluir lo siguiente:_x000D_
_x000D_
    a) El oferente debe aplicar políticas, procedimientos y herramientas que aseguren el control de calidad del trabajo de auditoría a realizar, y que permitan verificar el cumplimiento de la normativa aplicable._x000D_
_x000D_
    b)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_x000D_
    c) Que demuestre estar certificado en los campos de auditoría, contabilidad y el campo presupuestario, así como las respectivas actualizaciones y que ha cumplido con los requisitos establecidos para mantener su vigencia._x000D_
_x000D_
    d) Debe indicar el nombre, apellidos y demás calidades de los miembros del equipo que designará._x000D_
_x000D_
    e) La persona administradora de contrato, tanto para la línea 1: IMAS, como para la línea 2: DEC,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f) Contar con un correo donde se manifieste la conformidad con los resultados, que permita demostrar el cumplimiento de los términos contratados, según el siguiente detalle: _x000D_
_x000D_
    a) IMAS y Estados Financieros	Jefatura Unidad de Contabilidad._x000D_
_x000D_
_x000D_
    b) Liquidación Presupuestaria		Jefatura Unidad de Presupuesto._x000D_
._x000D_
_x000D_
    c) Tecnologías de Información	Jefatura Tecnologías de Información.</t>
  </si>
  <si>
    <t>Incumplimiento de los plazos: Se pueden generar atrasos en la entrega de los informes por causas internas del Despacho._x000D_
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_x000D_
Desconocimiento de normativa institucional:  Que el Despacho no tome en cuenta la legislación externa y normativa institucional que acoge a la institución._x000D_
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</si>
  <si>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El plazo de vigencia es por 1 año</t>
  </si>
  <si>
    <t>13/09/2023 11:33</t>
  </si>
  <si>
    <t>13/09/2023</t>
  </si>
  <si>
    <t>18/09/2023 09:55</t>
  </si>
  <si>
    <t>MARCELA MORA SALAZAR</t>
  </si>
  <si>
    <t>18/09/2023 13:27</t>
  </si>
  <si>
    <t>84111602</t>
  </si>
  <si>
    <t>92000966</t>
  </si>
  <si>
    <t>1101</t>
  </si>
  <si>
    <t>0062023004800002</t>
  </si>
  <si>
    <t>2023LD-000073-0005300001</t>
  </si>
  <si>
    <t>COMPRA DE EQUIPO PARA SALA DE CONFERENCIAS EN CASA ROTONDA Y MESA PARA SALA DE CONFERENCIAS.</t>
  </si>
  <si>
    <t>CRC 11835231,2</t>
  </si>
  <si>
    <t>10015007</t>
  </si>
  <si>
    <t>Es necesario que los órganos colegiados cuenten con un espacio para realizar sus sesiones, esto en cumplimiento de lo que dispone la Ley para mejorar el proceso de control presupuestario, por medio de la corrección de deficiencias normativas y prácticas de la administración pública._x000D_
También, la Ley General de Administración Pública en el artículo 56 reza lo siguiente:_x000D_
“Artículo 56_x000D_
1) Las sesiones de los órganos colegiados deberán grabarse en audio y video y ser respaldadas en un medio digital que garantice su integridad y archivo de conformidad con la legislación vigente. Será obligación de todos los miembros del cuerpo colegiado verificar que se realice la grabación de la sesión y constituirá falta grave el no hacerlo._x000D_
2) De cada sesión se levantará un acta, que contendrá la indicación de las personas asistentes, así como las circunstancias de lugar y tiempo en que se ha celebrado, la transcripción literal de todas las intervenciones efectuadas, la forma y el resultado de la votación y el contenido de los acuerdos”._x000D_
En cumplimiento con el artículo supra citado, es necesario equipar la sala con un equipo de conferencia con características pertinentes de audio y video, que permitan el respaldo digital de las sesiones.</t>
  </si>
  <si>
    <t>Espacio Físico: Sala en "Casa Rotonda"._x000D_
_x000D_
Para la instala-ción de los siste-mas de transcrip-ción: 2 Compu-tadoras Laptop y Licencias Office 365 Camara Web para las video-conferencias</t>
  </si>
  <si>
    <t>Contribuir para que los órganos colegiados cuenten con un espacio físico para desarrollar sus sesiones presenciales, tal y como lo dispone la Ley, para mejorar el proceso de control presupuestario, por medio de la corrección de deficiencias normativas y prácticas de la administración pública, N°10.053 del 25 de octubre de 2021 y en cumplimiento en lo manifestado en la Ley General de Administración Pública, artículo 56.</t>
  </si>
  <si>
    <t>Es necesario que la sala cuente con un equipo para sala de conferencias, que permita la comunicación en forma presencial y virtual._x000D_
Se tomó en consideración el equipo utilizado en la sala de conferencias actual, que posee la institución, además, se coordinaron visitas de tres empresas diferentes, para que conocieran el espacio físico en donde se instalará el equipo, de estas empresas, dos conversaron con la compañera de la Secretaría de Actas María de los Ángeles Salas, para conocer las necesidades de comunicación que actualmente se poseen._x000D_
El proveedor que no tuvo comunicación con la compañera Salas, fue el que vendió el equipo de la sala actual, por lo que ya tenía conocimiento de las especificaciones._x000D_
Aunado a lo anterior, se conversó con el señor Eddy Gonzáles Rodríguez de Tecnologías de Información y se le compartió la cotización de la empresa MAS-MUSICA para su revisión y comentarios._x000D_
Como resultado de la revisión del compañero Gonzáles, se recomendó que se solicite como una línea independiente el software para transcripción, cuyo licenciamiento es anual. Esto para eventualmente poder hacer la renovación y prórroga._x000D_
También indicó por parte de Tecnologías de Información que se posee una contratación de convenio marco, para adquirir las computadoras requeridas para el equipo de conferencias._x000D_
Con base en la información obtenida de las visitas de los proveedores, las cotizaciones recibidas, las características del equipo de la sala que actualmente y las observaciones realizadas por el compañero de Tecnologías de Información Eddy Gonzáles Rodríguez, se determinaron los equipos necesarios para la sala de conferencias.</t>
  </si>
  <si>
    <t>EQUIPO PARA SALA DE CONFERENCIA:_x000D_
i._x000D_
El Administrador de Contrato realizará una lista de verificación de la entrega de todos los componentes indicados en la oferta del proveedor._x000D_
ii._x000D_
Se elaborará un informe del estado de cada uno de los bienes adquiridos al momento de la entrega._x000D_
iii._x000D_
Una vez instalado el equipo y recibida la capacitación por parte de la señora María de los Ángeles Salas González, se realizará una prueba de funcionamiento del equipo para determinar la correcta operatividad de este y se elaborará un informe con base en los resultados._x000D_
iv._x000D_
El administrador de contrato realizará una lista de verificación sobre las medidas, materiales, componentes solicitados y estabilidad de la mesa de conferencias.</t>
  </si>
  <si>
    <t>No aplica por el tiepo de contratación.</t>
  </si>
  <si>
    <t>El proveedor no cumple con los requerimientos cartelarios solicitados.</t>
  </si>
  <si>
    <t>03/10/2023 12:15</t>
  </si>
  <si>
    <t>03/10/2023</t>
  </si>
  <si>
    <t>11/10/2023 14:11</t>
  </si>
  <si>
    <t>Jeison Sequeira Flatts</t>
  </si>
  <si>
    <t>16/10/2023 09:34</t>
  </si>
  <si>
    <t>92192471</t>
  </si>
  <si>
    <t>45111901</t>
  </si>
  <si>
    <t>92185530</t>
  </si>
  <si>
    <t>43233413</t>
  </si>
  <si>
    <t>92132577</t>
  </si>
  <si>
    <t>0062023004900001</t>
  </si>
  <si>
    <t>2023LE-000002-0005300001</t>
  </si>
  <si>
    <t>Compra de tablet´s bajo contrato de compra bajo demanda</t>
  </si>
  <si>
    <t>CRC 40549000</t>
  </si>
  <si>
    <t>0010014708</t>
  </si>
  <si>
    <t>El departamento de Tecnologías de Información de IMAS, consecuente con los compromisos establecidos en el Plan Presupuestario y Planificación de Adquisiciones del año 2023, contribuye con el equipamiento de las herramientas tecnológicas que la institución requiere para apoyar los planes y estrategias del área social y su modelo de intervención para combatir la pobreza._x000D_
Garantizar la continuidad, apoyo y prestación de los servicios que brindan en las estrategias de combate de la pobreza._x000D_
_x000D_
Ante la creciente solicitud de apoyo por parte de las unidades a nivel institucional, proyectos nuevos informáticos con tecnologías móviles, las oportunidades de mejoras que tiene la institución en la forma en que se adquieren los bienes tecnológicos y la ampliación y continuidad de servicios que viene promoviendo este departamento, se plantea la realización de una contratación cuya modalidad sea basada en la entrega según la demanda que requiera la institución por medio de una Licitación Menor, que sirva para la adquisición y dotación de tablet´s  a todas las unidades administrativas de oficinas centrales y  a las Unidades Locales de Desarrollo Social por medio del Sistema Integrado de Compras (SICOP); simplificando los procesos de compras en esta materia a nivel nacional, estandarizando los equipos y disminuyendo los costos de los mismos, esta modalidad se apega a las necesidades institucionales, debido a que se requieren los equipos cuando sean necesarios, bajo un esquema de solicitud bajo demanda, cotizando precios unitarios de los equipos permitiendo a la administración las ordenes de pedido según sus necesidades y estrategias._x000D_
_x000D_
La adquisición de Tablets serán utilizadas por todas las personas trabajadoras del IMAS que requieran Equipo Movil y acceder a las herramientas sistémicas de cómputo para la atención integral de las personas económicamente vulnerables y mejorar su alcance de atención a la población meta. _x000D_
El fortalecimiento de proyectos institucionales como por ejemplo el SIPO WEB u online y disponer de herramientas para próximos proyectos que requieran de este equipamiento para mayor agilidad y eficiencia en apoyo de los procesos tecnológicos que desempeñan las personas trabajadoras del IMAS._x000D_
_x000D_
Existe un esfuerzo por parte de la Institución de planificar la realización de compras cuya modalidad de adquisición beneficie al IMAS, en la disminución de la cantidad de procedimientos que se realizan en los procesos de contratación que tiene la institución, como se mencionó, aprovechar las economías de escala al realizar una contratación de modalidad de contrato de ejecución bajo demanda, que permite el Reglamento a la Ley de Contratación Administrativa.</t>
  </si>
  <si>
    <t>El Departamento de Tecnologías de Información cuenta con la organización, el recurso humano, material e infraestructura para verificar la correcta ejecución del objeto de la contratación, cuantitativa y cualitativamente, así como para llevar el seguimiento de la ejecución contractual, en cuanto a lo que al Administrador de Contrato le corresponde.</t>
  </si>
  <si>
    <t>Es necesario que las unidades institucionales cuenten con los equipos solicitados para brindar un adecuado servicio a los usuarios internos y externos para poder mantener los servicios brindados y agilizar las labores de los funcionarios y así poder cumplir con los objetivos del Plan Operativo Institucional._x000D_
Las Tablets incluidas en la presente contratación con la modalidad  bajo demanda viene a agilizar la forma de adquisición de estos en él IMAS, debido a que en la actualidad cuando una unidad requiere de estos equipos debe adquirirlos de forma individual, mediante esta modalidad de contratación permitirá anualmente disminuir los procedimientos de compra en la institución por equipos similares y tener un ahorro de los grandes tiempos de espera en procesos administrativos.</t>
  </si>
  <si>
    <t>Por parte de la Administración se han realizado esfuerzos para realizar compras consolidadas a nivel regional y en oficinas centrales, este procedimiento de esta modalidad para tablet´s de contrato de ejecución bajo demanda, en donde se podrán obtener los equipos en tiempo, forma, precio y especificaciones deseadas por la administración y de forma ágil._x000D_
Uno de los principales beneficios que se espera obtener como resultado de esta contratación con  modalidad  de contrato contra demanda, es la economía procesal, esto quiere decir que se disminuirán significativamente los procedimientos de compra por equipos del mismo o similar que actualmente se realizan, colaborando de esta forma con la descongestión que sufren dichas unidades por la cantidad de procedimientos de compra recurrentes y tiempos de espera._x000D_
La compra de las Tablet’s vendría a permitir la integración de estos equipos con el modelo de intervención social institucional para fortalecer el combate de la pobreza y pobreza extrema y su integración cos sistemas Sociales del IMAS.</t>
  </si>
  <si>
    <t>El funcionario responsable de la Contratación verificará que el ingreso del equipo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contratación._x000D_
_x000D_
Todos los equipos serán revisados y probados por funcionarios Técnicos del Departamento de Tecnología de Información, o quien sea asignado por el Administrador de Contrato para comprobar su estado y el adecuado funcionamiento. Para realizar lo anterior se debe de levantar una lista de chequeo, en la que se verifique el cumplimiento de todas y cada una de las especificaciones técnicas solicitadas.</t>
  </si>
  <si>
    <t>Interesados, Población institucional que requieren dichos equipos, Personas cogestoras que estan directamente relacionadas con su uso, la administración del IMAS para ejecutar los modelos de intervencion y el area de tecnologias de información para desarrollar las aplicaciones y pruebas sobre dicha tecnologia. ambas partes son interesadas y posibles afectados</t>
  </si>
  <si>
    <t>Sobre los riegos asociados al procedimiento de contratación publica, pueden ser:_x000D_
Que no haya participación de oferentes, que la contratación sea infructuosa, que los costos al momento de iniciar la contratación se incrementen considerablemente por factores externos._x000D_
Que haya desabastecimiento de equipos o componentes._x000D_
Que no se concrete la contratación y no poder sufragar la necesidad._x000D_
Entrega tardia de los equipos._x000D_
Que el presupuesto se retire o disminuya.</t>
  </si>
  <si>
    <t>La estimación  del monto, va en relacion con la proyeccion del total de equipos que se desean adquirir durante todo el tiempo de contrato, es decir 4 años._x000D_
Promedio de 9 costos consultados de ₡215 643 por tableta._x000D_
Tipo de cambio de referencia 552.12 colones al 13-03-2023_x000D_
2023-estimacion	34 unidades_x000D_
2024-estimacion proyectada	50 unidades_x000D_
2025-estimacion proyectada	40 unidades_x000D_
2026-estimacion proyectada	40 unidades_x000D_
aumentando un 15 % los costos del precio unitario estimado, se estima que las proximas compras en los demas años sean a un costo aproximado cerrado de 250 000, por lo que el posible costo proyectado para toda la contratación podria ser de 40 549 000 colones., esto es solo una proyeccion, sin embargo si la demanda y para ser eficientes en las compras, la contratación se establce de tipo MENOR, para no sobrepasar los estratos estableidos para el IMAS y poder utilizar esta contratación por la todalidad de años estimada.</t>
  </si>
  <si>
    <t>17/03/2023 17:23</t>
  </si>
  <si>
    <t>03/05/2023 08:21</t>
  </si>
  <si>
    <t>04/05/2023 08:35</t>
  </si>
  <si>
    <t>43211509</t>
  </si>
  <si>
    <t>92358949</t>
  </si>
  <si>
    <t>0062023004900002</t>
  </si>
  <si>
    <t>SERVICIO ANUAL DE MANTENIMIENTO DE PLATAFORMAS LINUX.</t>
  </si>
  <si>
    <t>CRC 56266776</t>
  </si>
  <si>
    <t>10014774</t>
  </si>
  <si>
    <t>Se requiere contar con un servicio de mantenimiento y control de las plataformas Linux, el cual está orientado a fortalecer y maximizar el funcionamiento de los equipos estratégicos que la administración ha adquirido con el paso del tiempo. Mediante esta contratación, la asistencia de personal experto, el mantenimiento preventivo y correctivo podrán atender eventos que requieren del conocimiento y experiencia necesaria para solventar los diversos eventos que pueden surgir y pueden ser atendidos por el servicio. Esta solicitud está relacionada con un proyecto tecnológico institucional el cual consiste en la migración de la arquitectura del sistema financiero del IMAS (SAP) que fue realizado recientemente, por lo cual es necesario personal experto en el manejo de la infraestructura Linux.</t>
  </si>
  <si>
    <t>El propósito general que busca esta contratación es solventar las necesidades institucionales que existen en torno a los equipos Linux ubicados en el cuarto de Servidores y en algunos casos virtualizados en el Hiperconvergente, los cuales son de carácter estratégico y contienen diversas plataformas y servicios institucionales, que proveen accesos a funcionarios e instituciones tanto internas como externas. Por consiguiente, su finalidad publica es solventar una necesidad general, de índole institucional y establecer una medida de soporte correctivo y preventivo para solventar los riesgos existentes en torno a la infraestructura Linux.</t>
  </si>
  <si>
    <t>La selección técnica de este servicio recae en la especialización, conocimiento y experiencia que se requiere por parte de la empresa para la atención eventos relacionados con la plataforma Linux RedHat, el cual en este caso debe ser capaz de llegar a los diferentes niveles de servicio que debe proveer el distribuidor o proveedor asociado a esta contratación como intermediario del fabricante de la Marca Linux y de los productos e infraestructura que tiene el IMAS configurado e instalado y en funcionamiento: SAP R/3 y Sybases.</t>
  </si>
  <si>
    <t>Población institucional que requieren dichos servicios en funcionamiento de una forma adecuada y la población indirecta, externa a la institución que recibe externamente dichos servicios a recibir productos relacionados con el IMAS y los desarrollos internos de la institución.</t>
  </si>
  <si>
    <t>Los riesgos fueron identificados en el documento</t>
  </si>
  <si>
    <t>Los bienes o servicios ofertados deben cumplir con las condiciones o características indicadas en el documento adjunto._x000D_
* Los precios indicados incluyen IVA._x000D_
* La vigencia del contrato será de un año con opciones a prorrogas, para un máximo de 4 año_x000D_
* Las líneas pueden ser ofertadas por diferentes proveedores._x000D_
* Se adjunta en el mismo documento de TR la información del cronograma._x000D_
* Se adjunta Estudio de Mercado y precios.</t>
  </si>
  <si>
    <t>05/04/2023 11:37</t>
  </si>
  <si>
    <t>11/04/2023</t>
  </si>
  <si>
    <t>92358224</t>
  </si>
  <si>
    <t>81112220</t>
  </si>
  <si>
    <t>92018784</t>
  </si>
  <si>
    <t>0062023004900003</t>
  </si>
  <si>
    <t>2023LD-000057-0005300001</t>
  </si>
  <si>
    <t>Los bienes o servicios ofertados deben cumplir con las condiciones o características indicadas en el documento adjunto._x000D_
* Los precios indicados incluyen IVA._x000D_
* La vigencia del contrato será de un año con opciones a prorrogas, para un máximo de 4 año_x000D_
* Las líneas pueden ser ofertadas por diferentes proveedores._x000D_
* Se adjunta en el mismo documento de TR la información del cronograma._x000D_
* Se adjunta Estudio de Mercado y precios._x000D_
* Se adjunta la Decisión Inicial</t>
  </si>
  <si>
    <t>03/05/2023 14:26</t>
  </si>
  <si>
    <t>19/06/2023</t>
  </si>
  <si>
    <t>29/06/2023 17:21</t>
  </si>
  <si>
    <t>30/06/2023 08:05</t>
  </si>
  <si>
    <t>0062023004900004</t>
  </si>
  <si>
    <t>2023LD-000060-0005300001</t>
  </si>
  <si>
    <t>CRC 8733000</t>
  </si>
  <si>
    <t>10014844</t>
  </si>
  <si>
    <t>El Instituto Mixto de Ayuda Social (IMAS) al ser una institución estatal país, así como brindar un abordaje integral en la problemática social que genera pobreza y desigualdad en los costarricenses, la cual se ha acrecentado de forma acelerada en los últimos años, buscando dentro de su objetivo principal la reducción de la pobreza y la desigualdad en Costa Rica a través de programas de transferencias monetarias, encargada de la implementación de políticas y programas de asistencia social y reducción de la pobreza en el asistencia técnica y capacitación para el empleo, entre otros para mejorar la calidad de vida de las personas en situación de pobreza y vulnerabilidad en Costa Rica. _x000D_
_x000D_
       En este sentido, la demanda de personas que requieren de servicios y beneficios de esta institución cada vez es más alta, por lo que se torna importante equipar al IMAS en sus instalaciones de equipo tecnológico en óptimas condiciones por varias razones. A saber: _x000D_
_x000D_
•	Mejorar la eficiencia en los procesos y procedimientos para aumentar la cantidad de personas que pueden ser atendidas y reducir el tiempo necesario para llevar a cabo las tareas administrativas. _x000D_
_x000D_
•	Acceso más rápido y fácil a la información para la gestión de los programas y servicios que ofrece el IMAS. Mejorando la toma de decisiones, la coordinación con otras instituciones y la calidad de la atención a los beneficiarios. _x000D_
_x000D_
•	Poseer mayor calidad de los servicios se ofrecen a los beneficiarios del IMAS. _x000D_
_x000D_
•	Mayor seguridad de los datos y la información confidencial de los beneficiarios, lo que es esencial para mantener la confidencialidad y privacidad de las personas atendidas por el IMAS. _x000D_
_x000D_
En este último punto, es donde se torna importante la implementación de las Redes Privadas Virtuales (VPN por sus siglas en inglés) dado que mejora la seguridad de la información, permite el acceso remoto, mejora la productividad y permite el acceso a recursos restringidos, lo que puede beneficiar tanto a las personas las usuarias como al IMAS en general. _x000D_
_x000D_
Seguridad de la información: Se establece una conexión segura y encriptada entre la computadora del usuario y la red del IMAS, lo que reduce el riesgo de que terceros puedan acceder a información confidencial o privada de los usuarios, como contraseñas, números de identificación o información financiera. _x000D_
 _x000D_
Acceso remoto: Permite a los usuarios conectarse a la red del IMAS desde cualquier lugar, incluso desde fuera de las instalaciones de la institución. Esto es especialmente útil para aquellos trabajadores que necesitan trabajar desde casa o desde una ubicación remota, ya que les permite acceder a los recursos y sistemas de la red del IMAS de manera segura y protegida. _x000D_
_x000D_
Mejora de la productividad: Acceder a los sistemas y recursos del IMAS desde cualquier lugar y en cualquier momento, las VPN pueden mejorar la productividad y eficiencia del personal, ya que no están limitados a trabajar desde una ubicación específica. _x000D_
_x000D_
Acceso a rec</t>
  </si>
  <si>
    <t>Los equipos y materiales para desarrollar la solución serán adsorbidos por el oferente, en otras palabras, el costo por material y recurso humano corre por cuenta del oferente. _x000D_
Para llevar a cabo la verificación de ingreso del bien o servicio y recurso humano, se designará al señor Guillermo Vásquez Hernández para que lleve a cabo dicha verificación.</t>
  </si>
  <si>
    <t>La finalidad de este licenciamiento es aumentar y brindar la herramienta a la institución para que pueda ser utilizada para mejorar la calidad del servicio de telecomunicaciones, mediante el acceso externo por medio del VPN, la cual facilita el acceso a herramientas institucionales durante la particularidad del teletrabajo._x000D_
Es de suma importancia contar con protección VPN en los equipos institucionales y así poder brindar un servicio seguro y adecuado garantizando la disponibilidad de servicios que serán dados al usuario final, siendo en este caso el beneficiario.</t>
  </si>
  <si>
    <t>Debido a que el IMAS tiene en funcionamiento la plataforma Mobile Access de Checkpoint para acceso VPN, es necesario ampliar los accesos de la herramienta. La herramienta de acceso externo es actualmente muy necesaria para el desempeño de las tareas de los funcionarios del IMAS durante el teletrabajo. Como tal, el VPN es una herramienta que permite vincular la red externa con la red interna del IMAS, permitiendo el acceso a los sistemas que actualmente no están publicados en la WEB del IMAS.</t>
  </si>
  <si>
    <t>El funcionario responsable de la Contratación verificará que el ingreso del bien o servicio,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</si>
  <si>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No hay terceros afectados</t>
  </si>
  <si>
    <t>• Fecha de entrega rebasa el periodo presupuestario actual._x000D_
_x000D_
• Descoordinación por parte del proveedor en la entrega del servicio. • Recursos insuficientes para pagar las facturas correspondientes. _x000D_
_x000D_
• No hay oferentes en la contratación, por lo que no procede. _x000D_
• La empresa no puede entregar el servicio adjudicado_x000D_
_x000D_
_x000D_
• Mal servicio al cliente por parte del proveedor_x000D_
_x000D_
• El servicio entregado no cumplen su funcionamiento adecuado</t>
  </si>
  <si>
    <t>Los bienes o servicios ofertados deben cumplir con las condiciones o características indicadas en el documento adjunto._x000D_
* Los precios indicados incluyen IVA._x000D_
* Las líneas pueden ser ofertadas por diferentes proveedores._x000D_
* Se adjunta en el mismo documento de TR la información del cronograma._x000D_
* Se adjunta Estudio de Mercado y precios._x000D_
* Se adjunta la Decisión Inicial</t>
  </si>
  <si>
    <t>31/05/2023 14:38</t>
  </si>
  <si>
    <t>27/06/2023</t>
  </si>
  <si>
    <t>07/07/2023 13:26</t>
  </si>
  <si>
    <t>07/07/2023 13:34</t>
  </si>
  <si>
    <t>0062023004900005</t>
  </si>
  <si>
    <t>2023LE-000006-0005300001</t>
  </si>
  <si>
    <t>Suscripción de servicio informático en la nube para la gestión integral de citas para atención de beneficiarios al IMAS, así como el soporte, mesa de ayuda y capacitación del uso y admistración</t>
  </si>
  <si>
    <t>CRC 200927384</t>
  </si>
  <si>
    <t>10014884</t>
  </si>
  <si>
    <t>•	El Área de Tecnologías de Información (TI) en conjunto con el Área de Información Social (ASIS) y la Presidencia Ejecutiva (PE) del Instituto Mixto de Ayuda Social (IMAS), han estado trabajando en conjunto para satisfacer necesidades institucionales para mejorar las estrategias de atención de los hogares que se encuentran en condiciones de pobreza extrema y pobreza, esto es en el marco de las políticas públicas definidas por el Estado así como en el modelo de intervención del IMAS, para mejorar y eficientizar la atención de solicitudes de posibles personas beneficiarias para los distintos subsidios, beneficios y trasferencias monetarias que el IMAS incluye dentro de su oferta programática._x000D_
•	Otra justificante de la procedencia de esta contratación, es que actualmente el IMAS, conforme a las disposiciones generales que aplican a la institución en materia de contratación como eficiencia, reducción de costos, políticas públicas e incorporar mejoras, entre otras,  cuenta actualmente con un mecanismo similar, pero que no está integrado a demás componentes del ciclo en la atención ciudadana, como son sistemas de información, bases de datos, trazabilidad, agendas digitales y parámetros de capacidad de atención y gestión de cada unidad de desarrollo social del IMAS. Adicionalmente, el costo que actualmente se devenga por este mecanismo similar llamado Sistema de Atención a la Ciudadana (SACI), el cual es gratuito para la ciudadanía, representa un costo económico significativo a la institución para continuar con este mecanismo, por lo que se ha optado por una nueva contratación que permita:_x000D_
o	Mayor flexibilidad operativa y técnica_x000D_
o	Reducir significativamente los costos asociados_x000D_
o	Actualizar la tecnología empleada _x000D_
o	Obtener una solución integral que permita la integración de los procesos que actualmente intervienen en el ciclo de atención de las solicitudes de beneficios, subsidios y transferencias monetarias de la población en Costa Rica ante el IMAS. _x000D_
•	Contribuye con el equipamiento de las herramientas tecnológicas con capacidad de integración que la institución requiere para apoyar los planes y estrategias del área social y su modelo de intervención para combatir la pobreza._x000D_
•	Garantizar la continuidad, apoyo y prestación de los servicios que brindan en las estrategias de combate de la pobreza y para mayor alcance de la población objetivo._x000D_
•	Esta contratación aporta las oportunidades de mejoras en procesos que tiene la institución en la forma que avanzan y se modifican los planes, estrategias de intervención y la tecnología que el IMAS pone a disposición de la ciudadanía._x000D_
•	El fortalecimiento de proyectos institucionales como por ejemplo el SIPO WEB u online y disponer de herramientas para próximos proyectos que requieran de esta tecnología para mayor agilidad y eficiencia en apoyo de los procesos tecnológicos que desempeñan las personas trabajadoras del IMAS.</t>
  </si>
  <si>
    <t>El Departamento de Tecnologías de Información cuenta con la organización, el recurso humano, material e infraestructura para colaborar con la verificación técnica y la correcta ejecución del objeto de la contratación, cuantitativa y cualitativamente, así como para llevar el seguimiento de la ejecución contractual, en cuanto a lo correspondiente técnicamente, el Área de Sistemas de Información Social será quien administre y utilice el sistema y consecuentemente monitorea el funcionamiento del sistema por medio del administrador de contrato o quien sea definido..</t>
  </si>
  <si>
    <t>•	La finalidad pública de esta contratación es adquirir un servicio de suscripción de una solución informática integral que facilite y mejore la gestión de atención a las solicitudes de posibles personas beneficiarias que se dirigen al IMAS. Conforme a los avances y mejoras en el proceso de atención y gestión ciudadana de la institución, se busca integrar sistemáticamente varios procesos del ciclo de atención a esta solución._x000D_
•	Además, se busca adquirir una solución informática renovada, actualizada y compatible con las nuevas tecnologías, permitiendo su integración con los sistemas estratégicos institucionales y sociales que contienen la información digital de las solicitudes de beneficiarios, con el fin de agilizar los procesos de gestión de citas y atenciones de manera sistematizada._x000D_
•	Un ejemplo de esto es el formulario web de solicitud de atención ciudadana que el IMAS ha desarrollado en su búsqueda por avanzar tecnológicamente. La información recopilada en este formulario se almacena de manera organizada en una base de datos. Por lo tanto, uno de los objetivos es que la solución que se adquiera se integre técnicamente con esta base de datos, permitiendo una gestión eficiente de citas y atención basada en parámetros establecidos.</t>
  </si>
  <si>
    <t>•	Objetivamente, las Áreas de Tecnologías de Información, Área de Sistemas y Atención Social y Presidencia Ejecutiva del IMAS han estado en constante coordinación para determinar cuál es la mejor alternativa que permita sufragar la necesidad institucional y de intervención en su política pública social para mejorar su gestión de atención ante solicitudes de atención de la ciudadanía al IMAS, y los valores agregados que se obtengan como seguimientos, alertas, reportes. Por lo anterior, se desprende que la mejor solución técnica que ayude con la consecución de estos objetivos son:_x000D_
•	Adquirir una solución informática de citas que contenga características y funcionalidades que se logre acoplar al proceso actual de citas y que el sistema sea flexible en cuanto a su parametrización, capacidades e integración con otros sistemas y base de datos del IMAS._x000D_
•	Es técnicamente ideal que la solución sea un servicio de software en la nube (SaaS)._x000D_
•	Esta solución técnica que satisface las necesidades del IMAS no puede ser desarrollada internamente ni proporcionada por otra institución.</t>
  </si>
  <si>
    <t>El funcionario responsable de la Contratación verificará que la solución adquirida cumpla con las especificaciones aquí consignadas, previo a la autorización de pago de las facturas por lo que se hará una verificación de la calidad del producto durante la autorización de recepción final asegurando que cumpla con las condiciones de calidad ofertadas y adjudicadas en el procedimiento de contratación._x000D_
_x000D_
La solución será revisada y probada por funcionarios Técnicos del Departamento de Tecnología de Información y por el Administrador de Contrato o quien sea asignado por ella para comprobar su estado y el adecuado funcionamiento. Para realizar lo anterior se debe de levantar una lista de chequeo, en la que se verifique el cumplimiento de todas y cada una de las especificaciones técnicas solicitadas.</t>
  </si>
  <si>
    <t>En el contexto de la contratación para la suscripción de un servicio informático en la nube para la gestión integral de citas de solicitudes de atención de posibles beneficiarios al IMAS, así como el soporte, mesa de ayuda y capacitación del uso y administración, se pueden identificar diferentes partes interesadas y/o afectadas por la ejecución de esta contratación. Algunas de ellas son:_x000D_
_x000D_
Personas en situación de pobreza o pobreza extrema: Los posibles beneficiarios y sus familias son directamente afectados por la gestión de citas, ya que dependen de un acceso eficiente y oportuno a los servicios y programas que brinda el IMAS._x000D_
_x000D_
Funcionarios del IMAS: El personal del IMAS encargado de la atención y gestión de las citas será directamente afectado por la implementación de la solución informática, ya que impactará en sus procesos de trabajo y en la forma en que interactúan con los beneficiarios._x000D_
_x000D_
Proveedores de servicios y programas: Los proveedores de servicios y programas que colaboran con el IMAS en la atención a los beneficiarios también se ven afectados por la gestión de citas, ya que dependen de un sistema eficiente para coordinar y programar sus actividades._x000D_
_x000D_
Ciudadanía en general: Aunque no estén directamente vinculados al IMAS, la ciudadanía en general puede ser afectada por la ejecución de esta contratación, ya que la eficiencia y efectividad en la gestión de citas puede tener un impacto en la calidad y disponibilidad de los servicios ofrecidos._x000D_
_x000D_
Organismos de control y fiscalización: Las entidades encargadas de la supervisión y fiscalización del IMAS pueden tener interés en la ejecución de esta contratación para asegurar que se cumplan los estándares de transparencia, eficiencia y calidad en la atención a los beneficiarios._x000D_
_x000D_
Estas son algunas de las partes interesadas y/o afectadas que podrían estar involucradas en la contratación de un sistema informático para la gestión de citas en el contexto del IMAS. Es importante considerar sus necesidades y expectativas para garantizar una implementación exitosa y satisfactoria del sistema.</t>
  </si>
  <si>
    <t>Algunos posibles riesgos identificados para la contratación de un servicio informático en la nube para la gestión integral de citas de solicitudes de atención de posibles beneficiarios al IMAS, junto con el soporte, mesa de ayuda y capacitación del uso y administración, pueden incluir:_x000D_
_x000D_
Riesgo de seguridad de datos: Existe la posibilidad de que los datos confidenciales de los beneficiarios y del IMAS puedan estar en riesgo si no se implementan medidas de seguridad adecuadas en la solución informática, como encriptación de datos, autenticación segura y salvaguardias contra ataques cibernéticos._x000D_
_x000D_
Riesgo de interrupción del servicio: Si la solución informática experimenta interrupciones frecuentes o largos períodos de inactividad, podría afectar negativamente la capacidad del IMAS para gestionar eficientemente las citas y atender a los beneficiarios de manera oportuna._x000D_
_x000D_
Riesgo de falta de adaptabilidad: Si la solución informática no se adapta adecuadamente a los procesos y requisitos específicos del IMAS, podría generar dificultades en la implementación y uso del sistema, lo que afectaría la eficiencia y efectividad de la gestión de citas._x000D_
_x000D_
Riesgo de dependencia del proveedor: Si el IMAS se vuelve altamente dependiente de un proveedor específico para la solución informática, podría haber riesgos asociados a la falta de flexibilidad, cambios en la política de precios o incluso la pérdida de soporte y actualizaciones por parte del proveedor._x000D_
_x000D_
Riesgo de resistencia al cambio: La implementación de una nueva solución informática puede encontrar resistencia por parte de los funcionarios del IMAS, quienes pueden necesitar tiempo y capacitación adicional para adaptarse al nuevo sistema y cambiar sus procesos de trabajo._x000D_
_x000D_
Riesgo de incumplimiento contractual: Si el proveedor del servicio no cumple con los términos y condiciones establecidos en el contrato, como proporcionar soporte adecuado, actualizaciones o capacitación, podría generar problemas en la operación y funcionamiento del sistema.</t>
  </si>
  <si>
    <t>15.4.1	La solución ofertada debe de incluir como servicios integrales/indivisibles por el tipo/modalidad de suscripción licencias del software, el soporte técnico, el mantenimiento, la atención a incidentes a través de una mesa de ayuda, la capacitación y las actualizaciones del software cuando haya disponibles, sobre lo anterior:_x000D_
15.4.1.1	En la industria del software, las suscripciones de software como servicio (SaaS) suelen incluir diversos componentes que se consideran servicios complementarios e indivisibles como solución integral. Estos componentes incluyen el acceso a las licencias del software, el soporte técnico, el mantenimiento, la atención a incidentes a través de una mesa de ayuda, la capacitación de uso y las actualizaciones del software._x000D_
15.4.1.2	El acceso a las licencias del software permite a los usuarios utilizar la aplicación de manera legal y autorizada durante el período de suscripción. El soporte técnico brinda asistencia y asesoramiento en caso de problemas técnicos o consultas relacionadas con el uso del software. El mantenimiento implica el monitoreo y la corrección de posibles errores o fallas, así como la optimización del rendimiento del software._x000D_
15.4.1.3	La atención a incidentes a través de una mesa de ayuda es fundamental para resolver problemas o responder preguntas de los usuarios de manera oportuna y eficiente. Esto puede incluir asistencia por teléfono, chat en línea o correo electrónico, la transferencia de conocimiento o capacitación es requerida para un uso efectivo y eficiente de la solución a los distintos usuarios que utiliza la herramienta. Por último, mantener el software actualizado implica la entrega regular de nuevas versiones o mejoras del software para garantizar su funcionalidad, seguridad y compatibilidad con otros sistemas._x000D_
15.4.1.4	Estos servicios se consideran componentes esenciales de una suscripción de software como servicio, ya que se complementan entre sí para brindar a los usuarios una experiencia completa y satisfactoria. Al proporcionar acceso a licencias, soporte, mantenimiento, atención a incidentes, capacitación y actualizaciones, las empresas de software SaaS se aseguran de ofrecer un producto completo y de alta calidad a sus clientes_x000D_
15.4.1.5	Cabe destacar que, en el estudio de mercado realizado, existen empresas que brindan dicha suscripción con los servicios asociados y descritos anteriormente, por lo que el IMAS está en busca de un oferente que cumpla con lo anteriormente descrito para su eficiencia y obtener en una suscripción todos los servicios complementarios e indivisibles de la solución ofertada para obtener una solución de suscripción integral.</t>
  </si>
  <si>
    <t>08/06/2023 13:21</t>
  </si>
  <si>
    <t>18/08/2023</t>
  </si>
  <si>
    <t>21/08/2023 14:38</t>
  </si>
  <si>
    <t>Ilse Calderón Esquivel</t>
  </si>
  <si>
    <t>22/08/2023 07:22</t>
  </si>
  <si>
    <t>92243589</t>
  </si>
  <si>
    <t>1213000000</t>
  </si>
  <si>
    <t>0062023004900006</t>
  </si>
  <si>
    <t>2023LD-000029-0005300001</t>
  </si>
  <si>
    <t>ADQUISICION DE EQUIPOS PERIFERICOS UPS y MONITORES POR DEMANDA</t>
  </si>
  <si>
    <t>CRC 50311674</t>
  </si>
  <si>
    <t>10014775</t>
  </si>
  <si>
    <t>El Instituto Mixto de Ayuda Social requiere contar con un procedimiento administrativo para contratar mediante la condición por demanda la adquisición de UPS y Monitores, el cual está orientado a fortalecer y maximizar el funcionamiento de los equipos periféricos que la administración ha adquirido con el paso del tiempo y mejorar las condiciones irregulares que afectan el cumplimiento de las tareas de los funcionarios. Mediante esta contratación, la población institucional podrá cubrir sus necesidades básicas y especiales de dispositivos periféricos para maximizar el rendimiento de los equipos primarios como el CPU y el cumplimiento de las funciones de los funcionarios en el desempeño de sus tareas, que por razones externas, como ubicación, clima, condiciones médicas, condiciones eléctricas irregulares afectan el cumplimiento de las tareas diarias, tal contratación pretende suplir a la administración de equipos periféricos de bajo costo.</t>
  </si>
  <si>
    <t>Los equipos y materiales para desarrollar el servicio y/o entrega de los bienes solicitados serán adsorbidos por el oferente, en otras palabras, el costo por material y recurso humano corre por cuenta del oferente. _x000D_
Para la verificación de la correcta ejecución del objeto contractual, el oferente deberá presentar un documento de entrega por lo cual es indispensable y requerido que el oferente remita una lista de los equipos a entregar previo la fecha pactada de entrega. Es requisito coordinar la fecha de entrega de los equipos con el administrador del contrato.</t>
  </si>
  <si>
    <t>El propósito general que busca esta contratación es solventar las necesidades tecnológicas institucionales que existen en torno a la calidad de las condiciones en el desempeño en la realización de las tareas a realizar por la población institucional mediante la utilización de dispositivos que no son afines a las condiciones del entorno y del funcionario, tales como: condiciones médicas, condiciones eléctricas irregulares, condiciones que afectan el cumplimiento de las tareas diarias, entre otras. Por consiguiente, su finalidad publica es solventar una necesidad especifica, especial y propia del lugar por inconveniencias para cumplir las funciones de la población institucional.</t>
  </si>
  <si>
    <t>La selección técnica de esta solicitud de contratación recae en la designación de la misma como un procedimiento bajo demanda con límites establecidos para una Licitación Reducida la cual abarca presupuestariamente a fecha del periodo 2023 un monto de hasta ¢66,129,771, el cual es el umbral más bajo que establece la Ley de Contratación Administrativa, estos límites presupuestarios abarcan los recursos anuales que regularmente son presupuestados para este tipo de dispositivos de menor cuantía de uso periférico o adicional al CPU que requieren de un procedimiento administrativo para controlar la demanda institucional, que buscan mejorar la calidad de las condiciones en el desempeño y realización de las tareas que ejecuta la población institucional.</t>
  </si>
  <si>
    <t>El funcionario responsable de la Contratación verificará que la presentación del servicio y/o entrega de los bienes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contratación._x000D_
_x000D_
Como parte del procedimiento de control de calidad para cada entrega, el oferente deberá presentar previamente una la lista de los equipos a entregar, según la orden de solicitud, con los siguientes datos: Número de serie del equipo, fecha de fabricación o ensamblaje, modelo del equipo, estado, fecha de importación en el país y años de garantía del equipo, validando en correcto funcionamiento de los equipos.</t>
  </si>
  <si>
    <t>Según lo descrito en la normativa, se indica que no existen terceros interesados</t>
  </si>
  <si>
    <t>Fecha de entrega rebasa el periodo presupuestario actual._x000D_
Atrasos en el cumplimiento de la garantía del Proveedor _x000D_
La administración no agiliza los procesos contractuales y se consume mucho tiempo. _x000D_
La contratación queda desierta_x000D_
Descoordinación por parte del proveedor en la entrega de los equipos. _x000D_
Recursos insuficientes para pagar las facturas correspondientes. _x000D_
Solicitud de Prorrogas en los plazos de entrega de los equipos solicitados. _x000D_
Recursos de apelación de la contratación _x000D_
No hay oferentes en la contratación, por lo que no procede. _x000D_
La empresa no puede entregar los equipos adjudicados._x000D_
Entrega incompleta de accesorios o dispositivos por parte del proveedor. _x000D_
Incomunicación con el proveedor post adjudicación_x000D_
Mal servicio al cliente por parte del proveedor_x000D_
Los equipos entregados no cumplen su funcionamiento adecuadas luego de la entrega.</t>
  </si>
  <si>
    <t>Los bienes o servicios ofertados deben cumplir con las condiciones o características indicadas en el documento adjunto._x000D_
* Los precios indicados incluyen IVA._x000D_
* La vigencia del contrato será de un año con opciones a prorrogas, para un máximo de 3 año_x000D_
* Las líneas pueden ser ofertadas por diferentes proveedores._x000D_
* Se adjunta en el mismo documento de TR la información del cronograma._x000D_
* Se adjunta Estudio de Mercado y precios._x000D_
* Se adjunta la Decisión Inicial</t>
  </si>
  <si>
    <t>12/06/2023 08:58</t>
  </si>
  <si>
    <t>06/07/2023 13:57</t>
  </si>
  <si>
    <t>06/07/2023 15:44</t>
  </si>
  <si>
    <t>92326073</t>
  </si>
  <si>
    <t>39121011</t>
  </si>
  <si>
    <t>92007848</t>
  </si>
  <si>
    <t>90031689</t>
  </si>
  <si>
    <t>0062023004900007</t>
  </si>
  <si>
    <t>2023LE-000005-0005300001</t>
  </si>
  <si>
    <t>Servicio Suscripciones Office 365 y PowerBi</t>
  </si>
  <si>
    <t>CRC 192264853</t>
  </si>
  <si>
    <t>SP-0010014896</t>
  </si>
  <si>
    <t>El Área de Tecnologías de Información del Instituto Mixto de Ayuda Social mantiene una infraestructura de ofimática actual que le permite gestionar toda su documentación y procesos de oficina de manera digital y con herramientas colaborativas. Consecuente con esta forma de trabajo se requiere continuar con la adquisición de licencias por suscripción de Office 365 y otras aplicaciones de Microsoft relacionadas con la plataforma de ofimática tales como: PowerBI, las cuales le permiten gestión documental, preparación de informes y análisis de datos, todo esto mediante el servicio que provee Microsoft, dirigido al uso de personas funcionarias y trabajadoras de la Institución.</t>
  </si>
  <si>
    <t>El Área de Tecnologías de Información cuenta con la organización, el recurso humano, material e infraestructura para verificar la correcta ejecución del objeto de la contratación, cuantitativa y cualitativamente, así como para llevar el seguimiento de la ejecución contractual, en cuanto a lo que al Administrador de Contrato le corresponde.</t>
  </si>
  <si>
    <t>Es necesario que las personas usuarias internas institucionales cuenten con las herramientas necesarias para gestionar sus labores de oficina digitalmente, lo cual les permite brindar un adecuado servicio a las personas usuarias internas y externas, para permitir mantener los servicios brindados y agilizar las labores que realizan en ruta con los objetivos institucionales._x000D_
_x000D_
Las herramientas de ofimática permiten realizar gestiones documentales, reportes e informes, procesamiento y análisis de datos, permitiendo un incremento en la productividad, los tiempos de procesos, y aportar gran apoyo al cumplimiento de objetivos institucionales.</t>
  </si>
  <si>
    <t>Por parte de la Administración se han realizado esfuerzos para realizar compras consolidadas a nivel institucional, dado que la plataforma se administra centralizada, aunque las suscripciones se asignan por persona usuaria. Basados en la infraestructura de servicio de suscripciones que se tiene en los últimos años adquirida, se escoge mantener este formato de servicios para gestionar la continuidad del mismo para las persona que ya utilizan dicha plataforma, así como de nuevas que ingresen a laborar en la institución.</t>
  </si>
  <si>
    <t>El funcionario responsable de la Contratación verificará que el ingreso de las licencias por suscripción cumpla con las especificaciones aquí consignadas, previo a la autorización de pago de la factura por lo que se hará una verificación de asignación de las licencias por suscripción durante la autorización de recepción final asegurando que cumpla con las condiciones de calidad ofertadas y adjudicadas en el procedimiento de contratación.</t>
  </si>
  <si>
    <t>Los interesados y/o afectados en caso de no contar con esta contratación serian tanto los usuarios internos que no contarían con las herramientas necesarias para hacer muchas de sus labores, así como las personas usuarias externas e instituciones que requieren información de parte de la institución y que no podría ser generada en forma digital en caso de no contar con estas herramientas.</t>
  </si>
  <si>
    <t>Riesgo de no contar con resguardo de información generada en ofimática_x000D_
Riesgo de que no se puedan ejecutar labores de ofimática._x000D_
Riesgo de no poder presentar informes, reportes y contenido necesario para la atención de beneficiarios y de funciones esenciales de la institución.</t>
  </si>
  <si>
    <t>El monto estimado corresponde a la estimación de un contrato por un (1) año con posibilidad de dos (2) años de prórroga, para un total máximo de tres (3) años de contrato._x000D_
El oferente de verá participar en la partida con sus líneas completos y se adjudicará a un (1) único ganador de la mejor oferta para toda la partida y sus líneas._x000D_
Línea 1: Microsoft Office 365 E1; Línea 2: Microsoft Office E3; Línea 3: PowerBI Pro; Línea 4: Microsoft PowerBI Premium.</t>
  </si>
  <si>
    <t>22/06/2023 09:03</t>
  </si>
  <si>
    <t>22/06/2023</t>
  </si>
  <si>
    <t>27/06/2023 15:18</t>
  </si>
  <si>
    <t>Luis Alejandro Barboza Picado</t>
  </si>
  <si>
    <t>92096091</t>
  </si>
  <si>
    <t>92306430</t>
  </si>
  <si>
    <t>92158602</t>
  </si>
  <si>
    <t>0062023004900008</t>
  </si>
  <si>
    <t>2023LE-000008-0005300001</t>
  </si>
  <si>
    <t>SOPORTE Y MANTENIMIENTO INTEGRAL DEL SERVICIO DE COMUNICACIONES IP (MICROSOFT TEAMS, SBC Y CENTRAL TELEFÓNICA )Y ADQUISICIÓN DE RECURSOS INFORMATICOS PARA AMPLIAR LAS CAPACIDADES DE COMUNICACIÓN.</t>
  </si>
  <si>
    <t>CRC 255983233</t>
  </si>
  <si>
    <t>0010014961</t>
  </si>
  <si>
    <t>La institución cuenta con tecnologías de comunicación que permiten a las personas trabajadoras facilidades para realizar sus tareas diarias, como por ejemplo algunas de ellas son Microsoft Teams con sus herramientas de productividad y la Central Telefónica institucional para las comunicaciones regulares, estas tecnologías permiten comunicación de vos, texto, imágenes, videos, conferencias, desvió de llamadas, llamadas en espera, entre otras más, recientemente por medio de la contratación 2021LA-000009-0005300001 se logró la integración  e implementación de estas tecnologías, permitiendo un gran avance para actualizar  progresivamente las comunicaciones analógicas por tecnologías IPs en la institución y brindando a los usuarios institucionales de mejores herramientas informáticas de productividad y comunicación._x000D_
Este plan piloto fue implementado con éxito en algunos lugares de trabajo, asignando licenciamiento y recursos informáticos como plan piloto, algunos de ellos son los siguientes:_x000D_
•	Tecnologías de información_x000D_
•	Presidencia ejecutiva_x000D_
•	Gerencia General_x000D_
•	Sub-Gerencia de desarrollo social_x000D_
•	Sub-Gerencia de soporte administrativo_x000D_
•	Administración tributaria_x000D_
•	ULDES AMON_x000D_
•	ULDES Desamparados_x000D_
•	ULDES Goicoechea_x000D_
•	ULDES Acosta_x000D_
•	ULDES Guatuso._x000D_
•	ULDES UPALA_x000D_
•	ULDES San Carlos_x000D_
•	Gerencia, UIPER y UCAR Huetar Norte_x000D_
Considerando el éxito del plan piloto en los lugares de trabajo indicados anteriormente, es donde se busca continuar con la actualización de tecnologías analógicas de comunicaciones por tecnologías más recientes como las IPs, donde permitan e integren mayores beneficios, reducción de costos, evitan la obsolescencia tecnológica, y brindan una serie de herramientas y valores agregados al IMAS en su infraestructura de servicios de comunicación de forma general tanto para usuarios internos como externos._x000D_
Dicho lo anterior se justifica la actual contratación, que permitirá continuar con este plan de actualización de comunicaciones digitales, obteniendo también los recursos informáticos necesarios para ampliar las capacidades actuales de comunicación y obteniendo el soporte respectivo para tener en óptimas condiciones y estable los servicios de comunicaciones en el IMAS.</t>
  </si>
  <si>
    <t>Continuar con esta contratación permitirá al IMAS avanzar en su proceso de transformación tecnológica hacia tecnologías de comunicación más recientes como las IPs, con mayores prestaciones, capacidades y valor agregado de los servicios de comunicación, evitando la obsolescencia tecnología, obteniendo también reducción de costos al aplicar estas tecnologías que funcionan sobre internet y agregando mayor seguridad en el ámbito de las comunicaciones._x000D_
_x000D_
La ampliación de las capacidades actuales es clave para la Institución y sus usuarios internos y externos, debido a que se podrá utilizar como una herramienta informática integral de comunicación, promoviendo la gestión y apoyo de la institución a sus usuarios internos y externos y permitiendo que más personas utilicen los beneficios de las comunicaciones IPs. _x000D_
Garantizar que se brinden los servicios de comunicación de forma integral, estable y eficiente, utilizando y aprovechando tecnologías existentes en la institución para disminuir costos y brindar un servicio de comunicación institucional más robusto y con mayores prestaciones._x000D_
La adquisición de los nuevos teléfonos IP permitirá agilizar y facilitar las labores de comunicación y la sustitución progresiva de los dispositivos telefónicos analógicos._x000D_
La adquisición de licenciamiento de Phone System permite utilizar las capacidades de telefonía por medio de Microsoft Teams_x000D_
La ampliación de las capacidades del SBC también es requerida, ya que es un elemento importante de la implementación que permite una serie de funcionalidades y capacidad de canales de comunicaciones concurrentes._x000D_
EL soporte requerido para configuraciones posteriores es importante para tener la oportunidad de aplicar mejoras a la configuración actual y el soporte que se requiere para mantener en óptimas condiciones la implementación actual.</t>
  </si>
  <si>
    <t>El Área de Tecnologías de Información no cuenta con personal capacitado para realizar el mantenimiento de la implementación de Microsoft Teams, SBC con la Central Telefónica Institucional, ni para brindar el soporte requerido para mantener y asegurar el servicio de comunicaciones que se pretende actualizar y utilizar y como tal los recursos informáticos de licenciamiento y teléfonos IPs se adquieren directamente con proveedores de tecnologías, dicho lo anterior es necesario contratar los servicios de una empresa capacitada para realizar dicha integración y ampliación de las capacidades actuales que cuente con el respaldo del fabricante y con técnicos con experiencia y capacitados en la configuración y el mantenimiento del equipo e infraestructura actual que el IMAS tiene posterior a la implementación de la contratación 2021LA-000009-0005300001, además, que tengan la experiencia y la disposición de realizar cualquier otro ajuste para su exitosa ampliación de las capacidades, brindar soporte que permita mantener en óptimas condiciones el servicio de comunicaciones IPs mediante TEAMS y dispositivos telefónicos IPs._x000D_
_x000D_
Por lo anterior es que se determina que la mejor solución técnica la debe de proveer una empresa solvente que tenga dichas capacidades.</t>
  </si>
  <si>
    <t>Algunos terceros interesados y/o afectados en el proyecto de ampliación de las capacidades de comunicación del IMAS sobre las comunicaciones IP y digitales podrían incluir:_x000D_
_x000D_
Usuarios Internos del IMAS: Los empleados y colaboradores del IMAS que utilizan las capacidades de comunicación ampliadas, como Microsoft Teams, SBC y la central telefónica. El proyecto puede afectar directamente su experiencia de comunicación y trabajo diario._x000D_
_x000D_
Clientes y Beneficiarios del IMAS: Si el IMAS se comunica con clientes o beneficiarios a través de los nuevos canales de comunicación implementados, cualquier cambio en las capacidades de comunicación podría impactar la forma en que interactúan con la organización._x000D_
_x000D_
Proveedores de Servicios de Telecomunicaciones: Si el proyecto implica la integración con proveedores de servicios de telecomunicaciones externos, estos terceros podrían verse afectados por cambios en la forma en que se gestionan las comunicaciones._x000D_
_x000D_
Proveedores de Equipos y Software: Los fabricantes y proveedores de los equipos, dispositivos y software utilizados en el proyecto pueden estar interesados en cómo sus productos se integran y funcionan en el entorno del IMAS._x000D_
_x000D_
Departamentos de TI y Soporte Técnico: Los equipos internos de TI y soporte técnico del IMAS serán afectados ya que estarán involucrados en la implementación, mantenimiento y solución de problemas relacionados con las nuevas capacidades de comunicación._x000D_
_x000D_
Áreas de Seguridad de la Información: Cualquier cambio en las comunicaciones digitales puede tener implicaciones en la seguridad de la información. Las áreas de seguridad de la información deben asegurarse de que las nuevas capacidades cumplan con los estándares de seguridad establecidos._x000D_
_x000D_
Gerencia y Dirección del IMAS: Los líderes de la organización estarán interesados en cómo las nuevas capacidades de comunicación contribuyen a los objetivos estratégicos y a la eficiencia operativa general del IMAS.</t>
  </si>
  <si>
    <t>A continuación se presentan algunos posibles riesgos que podrían presentarse en una contratación de este tipo:_x000D_
_x000D_
Riesgos de incumplimiento contractual: El proveedor adjudicado podría no cumplir con los términos y condiciones establecidos en el contrato, lo que podría retrasar el proyecto, generar costos adicionales y/o afectar la calidad de los servicios prestados._x000D_
_x000D_
Riesgos de seguridad: La implementación de sistemas de comunicación IP, como Microsoft Teams, SBC y Central Telefónica Institucional, podría aumentar los riesgos de seguridad de la organización. Es importante que el proveedor adjudicado cuente con medidas de seguridad adecuadas y actualizadas para prevenir posibles vulnerabilidades._x000D_
_x000D_
Riesgos de dependencia tecnológica: La adquisición de recursos informáticos bajo demanda para ampliar las capacidades de comunicación podría generar una dependencia tecnológica del proveedor adjudicado. Si el proveedor no puede cumplir con las necesidades de la organización, se podría generar una situación de inestabilidad en los servicios de comunicaciones._x000D_
_x000D_
Riesgos de costos: La adquisición de recursos informáticos bajo demanda podría generar costos adicionales si no se realiza una adecuada planificación y control del presupuesto asignado. Además, los costos del servicio de soporte y mantenimiento integral podrían ser mayores a los esperados si surgen problemas no previstos en la implementación de los sistemas de comunicación._x000D_
_x000D_
Riesgos de calidad: La implementación de sistemas de comunicación IP complejos requiere de un alto nivel de conocimiento y experiencia técnica. Si el proveedor adjudicado no cuenta con personal capacitado y experimentado, se podría afectar la calidad de los servicios prestados.</t>
  </si>
  <si>
    <t>Favor ver la documentación adjunta de referencia para el objeto contractual y mejor comprensión.._x000D_
Los codigos de SICOP utilizados son de referencia, favor ver el detalle del documento complementario.</t>
  </si>
  <si>
    <t>09/08/2023 11:59</t>
  </si>
  <si>
    <t>04/09/2023</t>
  </si>
  <si>
    <t>13/09/2023 15:01</t>
  </si>
  <si>
    <t>14/09/2023 08:29</t>
  </si>
  <si>
    <t>92369891</t>
  </si>
  <si>
    <t>92244945</t>
  </si>
  <si>
    <t>72103302</t>
  </si>
  <si>
    <t>92079802</t>
  </si>
  <si>
    <t>92047088</t>
  </si>
  <si>
    <t>92228097</t>
  </si>
  <si>
    <t>92120620</t>
  </si>
  <si>
    <t>92209993</t>
  </si>
  <si>
    <t>0062023004900009</t>
  </si>
  <si>
    <t>2023PX-000006-0005300001</t>
  </si>
  <si>
    <t>CRC 51648725,84</t>
  </si>
  <si>
    <t>10014949</t>
  </si>
  <si>
    <t>Con la implementación del “Proyecto Actualización y Digitalización de Expedientes” en cumplimiento con el oficio DFOE-SD-0851, en atención a la disposición 4.9 del informe DFOE-SOC-IF-10-2012 denominado: “Informe sobre la gestión del Programa de Transferencia Monetaria Condicionada Avancemos” de la Contraloría General de la República en el cual se le daba un plazo al IMAS para organizar y actualizar sus expedientes correspondientes al beneficio de AVANCEMOS y CRECEMOS. La institución inicia un proceso de digitalización en los expedientes de las personas beneficiarias a las cuales se les otorga un beneficio. Con la finalización de dicho proyecto, la institución logró digitalizar gran parte de los expedientes físicos logrando tener expedientes híbridos y/o digitales en otras unidades._x000D_
Con la puesta en marcha del Expediente Digital la institución utiliza el sistema SmartRecords antiguo Record Keeper para organizar, resguardar y consultar los expedientes digitales de las instancias que se han involucrado en la actualización de sus procesos manuales a digitales._x000D_
Asimismo, como beneficio la institución se propone, cumplir con el ordenamiento y digitalización de todos los expedientes familiares de los beneficiarios, acción solicitada por la Contraloría General de la República (disposición 4.9 del informe DFOE-SOC-IF-10-2012), a su vez dar un salto institucional al impulsar la implementación del expediente electrónico (digital), agilizando la atención, eliminando información duplicada._x000D_
Permitirá automatizar la gestión de las tareas administrativas que debe realizar el personal, tendrá capacidad de gestionar toda la documentación digital y electrónica de los archivos de las familias beneficiarias del IMAS y se resolverá el rezago en el archivo de documentación en soporte papel en los expedientes._x000D_
Lo anterior citado, tiene una relación directa con el proyecto de la Ficha de Información Social (FIS) Digital, y todo esto sería de vital importancia para la implementación del Sistema Nacional de Información y Registro Único de Beneficiarios del Estado (SINIRUBE), donde una de sus bases operativas será el Expediente Digital Social._x000D_
Otro aspecto que debe ser mencionado, es la contribución de este proyecto con la eficiencia que debe tener la Institución para lograr cumplir metas de carácter vinculante como las estipuladas en el Plan Nacional de Desarrollo (PND). De la misma manera la institución debe ser congruente con el Plan Nacional de Lucha contra la Pobreza, situación que demandará mayores esfuerzos en la atención de la población objetivo, según lo estipule dicho Plan, garantizando así, un eficiente uso de los recursos institucionales, mejora en los procesos de atención a la persona beneficiaria, y contribuyendo a la conservación del ambiente, entre un sin fin de beneficios directos e indirectos inherentes en este tipo de tecnologías y herramientas._x000D_
Adicionalmente a lo anterior, el IMAS pretende gestionar, administrar, resguardar y dar seguimiento a la</t>
  </si>
  <si>
    <t>El propósito que se busca eludir es que los sistemas informáticos que administran y manejan los registros y documentos digitales de la institución tales como SmartRecords (SIED) anteriormente Record Keeper y RK-CMS (SICD) pierdan el mantenimiento continuo y actualización de futuras versiones para prevenir el cambio tecnológico acelerado. Cabe destacar, que ambos sistemas informáticos ayudan a la implementación y creación de expedientes y registros digitales los cuales han ayudado en los procesos internos de las_x000D_
instancias competentes._x000D_
Además, uno de los propósitos se basa en los servicios de nuevas soluciones de desarrollo para poder responder a nuevas necesidades que diversos departamentos han manifestado con respecto a la utilización e implementación del Expediente Digital en su_x000D_
departamento.</t>
  </si>
  <si>
    <t>La institución en el año 2015 adquirió una plataforma documental para el manejo y el_x000D_
registro de los expedientes beneficiaros de la institución, con el SIED se han podido_x000D_
digitalizar procesos y realizar consultas en tiempo real de la información, además, varios_x000D_
departamentos han querido digitalizar sus procesos como el caso de Área Financiera para_x000D_
el manejo del Fondo Fijo y otros departamentos se han interesado para migrar sus_x000D_
expedientes físicos a digitales, asimismo, a inicios del año 2021 la institución obtuvo el_x000D_
SICD para gestionar y tramitar toda la correspondencia de manera digital y resguardarla_x000D_
en el sistema para evitar futura pérdida de información._x000D_
_x000D_
Cabe destacar, que parte de escoger la solución técnica con la empresa CODISA, se debe a que actualmente son el único proveedor para otorgar y dar el servicio de mantenimiento correctivo y mantenimiento de soluciones para SmartRecords, conocido como SIED y RK-CMS como SICD a nivel institucional. _x000D_
_x000D_
Al realizar la invitación en SICOP por la oferta del presente servicio, solo se obtiene la participación y el interés por otorgar el servicio de la empresa CODISA, número de invitación 1832023004900003. Asimismo, al efectuar el estudio del mercado a nivel nacional, se concluye que dicho proveedor es el único que puede otorgar el servicio de mantenimiento para los sistemas informáticos antes citados, concluyendo que CODISA es oferente único para disponer del servicio._x000D_
 _x000D_
Como resultado, en la consulta del catálogo del Banco de Precios en SICOP no existen registros de precios para el código de identificación que se consultó.</t>
  </si>
  <si>
    <t>No existen terceros interesados</t>
  </si>
  <si>
    <t>1. Sin posibilidad de soporte y atención a los incidentes que presenten las plataformas informáticas. _x000D_
2. Imposibilidades de nuevos desarrollos o planes de mejora por parte de las solicitudes que presente la institución._x000D_
3. Retraso por futuros problemas técnicos en las plataformas._x000D_
4. Herramientas ineficientes o desactualizadas que repercuten en la prestación de servicios.</t>
  </si>
  <si>
    <t>Se adjunta los términos de referencia con los anexos solicitados. _x000D_
Se adjunta la decisión inicial IMAS-DSA-RESO-0005-2023._x000D_
_x000D_
Dicha licitación se suscribe por un (1) año, prorrogables por hasta tres (3) periodos iguales de un (1) año, para un posible total de 4 años, previo acuerdo entre la administración y el contratista y manteniendo o mejorando las condiciones iniciales especificadas. _x000D_
_x000D_
Se realizó la publicación de invitaciones mediante el número 1832023004900003,  donde se trato de obtener la participación de diversos oferentes con el código de bien/articulo 8111229992167102 y se obtuvo la única participación del oferente único.</t>
  </si>
  <si>
    <t>18/08/2023 10:28</t>
  </si>
  <si>
    <t>05/09/2023 08:17</t>
  </si>
  <si>
    <t>06/09/2023 13:18</t>
  </si>
  <si>
    <t>0062023004900010</t>
  </si>
  <si>
    <t>2023PX-000007-0005300001</t>
  </si>
  <si>
    <t>ADQUISICION DE SUBSCRIPCION DE STATA</t>
  </si>
  <si>
    <t>CRC 2581012,8</t>
  </si>
  <si>
    <t>10015003</t>
  </si>
  <si>
    <t>Se requiere contar con un software estadístico que permita mejorar en la calidad del análisis de datos, el ahorro de tiempo, la eficiencia, la capacidad de trabajar con datos complejos y la capacidad de tomar decisiones más informadas. Asimismo, permite realizar las siguientes acciones._x000D_
_x000D_
A.	Análisis de datos precisos y confiables: Se requiere de una herramienta avanzada para analizar datos de manera precisa y confiable. Esto es esencial para tomar decisiones informadas y basadas en evidencia de los datos suministrados por las familias que atiende el IMAS._x000D_
_x000D_
B.	Cálculo de nuevas variables: El software estadístico es capaz de procesar los datos obtenidos por el baremo de la situación de dependencia para calcular la dependencia de las personas adultas con discapacidad y personas adultas mayores._x000D_
_x000D_
C.	Mejoras en la eficiencia: El uso de un programa estadístico especializado, permite automatizar tareas de análisis de datos que, de lo contrario, requerirían mucho tiempo y esfuerzo manual. Esto aumenta la eficiencia y permite a los profesionales del IMAS centrarse en la interpretación de resultados y la toma de decisiones en lugar de realizar cálculos repetitivos._x000D_
_x000D_
D.	Gestión de Conjuntos de big data: El aumento en la recopilación de datos con la incorporación de beneficios en la oferta programática, requiere de contar con un programa estadístico robusto para gestionar y analizar grandes conjuntos de datos de manera eficiente._x000D_
_x000D_
E.	Reproducibilidad y Documentación: Estos programas permiten la reproducibilidad de análisis, lo que significa que otros pueden verificar y replicar sus resultados. Facilitando los procesos de control, calidad y certificación de la información que se genera a partir del análisis.</t>
  </si>
  <si>
    <t>El equipo humano corresponde a una persona del Departamento de Sistemas de Información Social, quien será el usuario de la licencia del software estadístico. Para ello, el equipo material, corresponde a la computadora asignada a esta persona funcionario.</t>
  </si>
  <si>
    <t>El propósito general que busca esta contratación es solventar las necesidades institucionales de contar con una herramienta moderna y ágil que permita calcular la dependencia de las personas adultas con discapacidad y personas adultas mayores en el país. Con ello, no solo el IMAS como institución, sino todas aquellas dependencias que formen parte del sector social se verán beneficiadas con la compra._x000D_
_x000D_
a)	Así mismo, las familias en condición de pobreza y pobreza extrema con miembros con discapacidad y personas adultas mayores se verán beneficiadas con la contratación, en tanto, se traduce en la posibilidad de acceder a un nuevo beneficio de la oferta institucional.</t>
  </si>
  <si>
    <t>A la luz de la guía técnica recibida por parte de los consultores del BID sobre el proceso de valoración de la dependencia, se definió que la suscripción que se debía adquirir para cumplir con los requerimientos necesarios era STATA. La selección técnica de este servicio recae en una disposición externa, a través de una asesoría de parte de los consultores del BID, con lo cual el IMAS debe realizar la adquisición de dicha herramienta._x000D_
Posteriormente, se realizaron las gestiones necesarias en el SICOP para crear la invitación de proveedor único número 1832023004900004 “Adquisición de Subscripción de Stata” para iniciar el trámite de adquisición.</t>
  </si>
  <si>
    <t>•	Que no haya contrato con el proveedor por diversas razones contractuales._x000D_
•	Proveedor de Servicio sin respaldo del fabricante _x000D_
•	Recursos insuficientes para cancelar las facturas. _x000D_
•	Incumplimientos reiterativos de los SLA.</t>
  </si>
  <si>
    <t>Los bienes o servicios ofertados deben cumplir con las condiciones o características indicadas en el documento adjunto._x000D_
* Los precios indicados incluyen IVA._x000D_
* La vigencia del contrato será de un año con opciones a prorrogas, para un máximo de 4 años._x000D_
* Se adjunta en el mismo documento de TR la información del cronograma._x000D_
* Se adjunta la Decisión Inicial_x000D_
* Se adjunta el cronograma_x000D_
* Se adjunta la documentación por Oferente Unico</t>
  </si>
  <si>
    <t>25/09/2023 17:23</t>
  </si>
  <si>
    <t>06/10/2023</t>
  </si>
  <si>
    <t>09/10/2023 13:50</t>
  </si>
  <si>
    <t>09/10/2023 14:06</t>
  </si>
  <si>
    <t>92312887</t>
  </si>
  <si>
    <t>12000200</t>
  </si>
  <si>
    <t>0062023004900011</t>
  </si>
  <si>
    <t>2023LD-000067-0005300001</t>
  </si>
  <si>
    <t>RENOVACION DEL SERVICIO DE SOPORTE DE FABRICA DE PLATAFORMAS DELL EMC 2023</t>
  </si>
  <si>
    <t>CRC 43795075,68</t>
  </si>
  <si>
    <t>10014918</t>
  </si>
  <si>
    <t>Se requiere renovar el servicio de soporte del fabricante de las plataformas Dell EMC, el cual está orientado a fortalecer y maximizar el funcionamiento de los equipos estratégicos que la administración ha adquirido con el paso del tiempo. El fabricante mediante sus canales en el país brinda las herramientas para realizar el soporte que se necesita y se requiere para la Institución. Esta contratación consiste en un insumo para el servicio de mantenimiento de estas herramientas que requiere la institución para el mantenimiento preventivo y correctivo podrán atender eventos que requieren del conocimiento y experiencia necesaria para solventar los diversos eventos que pueden surgir y pueden ser atendidos por el servicio.</t>
  </si>
  <si>
    <t>El servicio, los equipos o materiales para desarrollar la solución serán adsorbidos por el oferente, en otras palabras, el costo por material y recurso humano corre por cuenta del oferente. _x000D_
Para llevar a cabo la verificación de la ejecución del contrato, tanto a nivel de adquisición de equipos o en el desarrollo de los servicios solicitados, se designará a un funcionario o funcionaria por parte de Tecnologías de Información que lleve a cabo dicha verificación.</t>
  </si>
  <si>
    <t>La selección técnica de este servicio recae en que previamente existen equipos DELL EMC y Servicios de Soporte y Mantenimiento de las plataformas, para esta línea se requiere de la renovación del servicio por parte del fabricante de las plataformas que el IMAS ha configurado e instalado como: VxRail E560F, DATADOMAIN 6300 y el Avamar Virtual Machine Combined Proxy. Para las plataformas instaladas en el IMAS de la marca DELL EMC hemos contemplado un servicio de mantenimiento especializado, mediante profesionales en la materia, sin embargo, es necesario contar con el soporte extendido de parte del fabricante para hacer uso de las herramientas que el mismo provee, además de utilizar sus canales de soporte.</t>
  </si>
  <si>
    <t>•	Incumplimientos reiterativos de los SLA                         _x000D_
•	Recursos insuficientes para la atención de los casos_x000D_
•	Falta de herramientas de acceso remoto para dar el servicio	_x000D_
•	Que no haya contrato con el proveedor por diversas razones contractuales._x000D_
•	Proveedor de Servicio sin respaldo del fabricante</t>
  </si>
  <si>
    <t>Los bienes o servicios ofertados deben cumplir con las condiciones o características indicadas en el documento adjunto._x000D_
* Los precios indicados incluyen IVA._x000D_
* La vigencia del contrato será de un año con opciones a prorrogas, para un máximo de 2 año_x000D_
* Se adjunta en el mismo documento de TR la información del cronograma._x000D_
* Se adjunta Estudio de Mercado y precios._x000D_
* Se adjunta la Decisión Inicial</t>
  </si>
  <si>
    <t>26/09/2023 17:20</t>
  </si>
  <si>
    <t>03/10/2023 09:32</t>
  </si>
  <si>
    <t>03/10/2023 11:25</t>
  </si>
  <si>
    <t>0062023005000001</t>
  </si>
  <si>
    <t>CRC 320000000</t>
  </si>
  <si>
    <t>10014717</t>
  </si>
  <si>
    <t>El Instituto Mixto de Ayuda Social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solidaridad”._x000D_
_x000D_
Uno de los elementos fundamentales para lograr su misión es su capacidad de movilización, el desplazamiento rápido y seguro de los funcionarios a los lugares donde se identifiquen conglomerados poblacionales en estado de vulnerabilidad y pobreza en todo el territorio nacional, así como atender situaciones de emergencia las cuales necesitan ser atendidas de forma inmediata. Para cumplir con este objetivo fundamental la flotilla institucional del IMAS debe contar con vehículos que le permitan llegar a los destinos, brindar la atención, respuesta a las personas y comunidades que lo requieran, así mismo velar por la seguridad del funcionariado al suministrar vehículos adecuados para todo tipo de caminos.     _x000D_
_x000D_
Debido a que por muchos años no se adquirieron vehículos, la flotilla requiere aumentos y renovación.  Las unidades más antiguas generan que los mantenimientos correctivos sean cada vez más costosos, por lo que es necesario renovar vehículos de la flotilla institucional, que en total la integran 146 unidades.  Los recursos presupuestarios permitirán la compra de once vehículos tipo pick up. _x000D_
_x000D_
 De igual forma este requerimiento de renovación obedece al uso constante que han tenido estos vehículos durante los últimos 15 años, así mismo el desgaste que se genera por el uso cotidiano y la falta de repuestos por su antigüedad genera un riesgo de fallo más frecuente y con mayores costos._x000D_
_x000D_
No se omite manifestar ya que corresponde a la razón principal de la renovación y ampliación de la flotilla el garantizar la seguridad física de las personas funcionarias que se trasladan en las unidades, así como el logro del cumplimiento de cada gira.</t>
  </si>
  <si>
    <t>El IMAS cuenta con el personal destacado en el Proceso de Transportes, el cual velará por el cumplimiento del contrato como administrador Lic. Pedro Llubere Chacón y llevará un control técnico el señor Nelson Uba Fernández   para consultas en mecánica automotriz y cumplimiento de la garantía por defectos de fábrica. _x000D_
En las Áreas Regionales las personas encargadas por oficina corresponden a las Jefaturas de las Unidades de Coordinación Administrativa Regional, quienes se describen en la tabla N.º 1 y junto con la jefatura regional serán los responsables de los vehículos que se les asignen, de llevar el control de la garantía y los servicios del mantenimiento preventivo durante la vigencia del contrato. _x000D_
Ver Tabla No 1</t>
  </si>
  <si>
    <t>Contribuir con la prestación de los servicios institucionales a la población objetivo por medio del cumplimiento de los objetivos institucionales al dotar a las personas funcionarias de vehículos para poderse movilizar en la atención directa a las personas, familias y comunidades en las diferentes condiciones de vulnerabilidad que atiende el IMAS, distribuidos en todo el país, dando un uso racional a los recursos públicos al no gastar en reparaciones costosas debido a la antigüedad de los vehículos y el deterioro acelerado, evitando con ello también que se materialice el riesgo de accidentes.</t>
  </si>
  <si>
    <t>Durante el presente año, el Área de Servicios Generales y Transportes han realizado un trabajo exhaustivo en recopilación de los informes técnicos de supervisiones efectuadas durante 2016 al 2022 para la consolidación de información referente al estado mecánico de los vehículos y por el criterio técnico como resultado de estas supervisiones se define la recomendación para la sustitución de vehículos asignados en Nivel Central como de las Áreas Regionales. _x000D_
_x000D_
Con los hallazgos definidos en las supervisiones efectuadas por el Proceso de Transportes, el Área de Servicios Generales realizo una consulta a todas las personas funcionarias responsables de vehículos, consultando el tipo de vehículo que se requiere. Para tales efectos se emitió el Oficio ASG 07-01-2018 “Consulta sobre sustitución de vehículos flotilla institucional” con la respuesta emitida por las Jefaturas de UCAR (Unidades de Coordinación Administrativa Regional), se pudo definir la cantidad y tipo de vehículo a sustituir para un total de 39 unidades por su antigüedad y deterioro. _x000D_
_x000D_
En este orden se logró Firmar los convenios con el MINAE y Ministerio de la Presidencia para la entrega de 17 vehículos (8 eléctricos y 9 Híbridos) con el fin de disminuir al máximo el requerimiento de la compra. Está pendiente de sustitución el camión de 4 toneladas HD72. _x000D_
_x000D_
Como resultados de los puntos anteriores se confeccionó una matriz con la asignación de los vehículos eléctricos e híbridos se pudo definir la   cantidad de 21 vehículos a comprar según los requerimientos técnicos, geográficos y topográficos de cada Área Regional del IMAS.  Con esta contratación se logrará reducir dicha demanda en función de la limitada disponibilidad presupuestaria. _x000D_
_x000D_
Debido a los recortes presupuestarios originados por las consecuencias aún presentes de la pandemia por el COVID-19, la administración toma la decisión de realizar una compra parcial para sustituir 11 Pick Up, diésel, doble cabina, 4X4, para sustituir a los vehículos que se encuentran con mayor deterioro.</t>
  </si>
  <si>
    <t>a.	Para la entrega de los vehículos:_x000D_
i.	El personal del Proceso de Transportes realizará una prueba de encendido y Funcionamiento con lo dispuesto en el formulario de recepción y entrega de vehículos._x000D_
ii.	Se verificará que cumpla con las características y especificaciones técnicas según el tipo de vehículo adquirido._x000D_
iii.	Que cuente con la Inspección Técnica Vehicular al día, con placas oficiales y que este rotulado con adhesivos según el libro de marca._x000D_
iv.	Que cada vehículo porte el Manual de usuario, Marchamo y Certificado de propiedad.  _x000D_
_x000D_
_x000D_
b.	El Proceso de Transportes y cada PERSONA responsable de las Áreas Regionales a las que se asigne un vehículo llevará un control del servicio de mantenimiento, debido a que ingresan con garantía</t>
  </si>
  <si>
    <t>Con la renovación de estos once  vehículos se podrá atender de forma más oportuna a las personas y familias en estado vulnerabilidad, de pobreza y pobreza extrema en las áreas de atención de lMAS.</t>
  </si>
  <si>
    <t>Con el fin de demostrar el riesgo que representa para la Institución se presenta el siguiente cuadro de riesgos asociados al procedimiento de contratación pública:_x000D_
_x000D_
Ver cuadro en el punto 19._x000D_
_x000D_
1. Términos de contratación incompletos o erróneos._x000D_
2.Atrasos de la contratista en fabricación de vehículos desde el país de origen. _x000D_
3.Falta de publicidad del concurso._x000D_
4.Ofertas erróneas._x000D_
5.Se incrementa el costo de la materia prima, insumos, transporte u otro aspecto componente del precio.</t>
  </si>
  <si>
    <t>COMPRA VEHÍCULOS NUEVOS:_x000D_
a.	MAQUINARIA EQUIPO Y MOBILIARIO 5.01_x000D_
b.	Partida Presupuestaria: 5.01.02_x000D_
c.	NOMBRE: EQUIPO DE TRANSPORTE_x000D_
d.	Presupuesto: 	121200000 	_x000D_
e.	Bienestar y Promoción Social._x000D_
f.	Monto Estimado: ¢320.000.000,00_x000D_
g.	Reserva presupuestaria 3200025090</t>
  </si>
  <si>
    <t>24/02/2023 12:27</t>
  </si>
  <si>
    <t>28/02/2023</t>
  </si>
  <si>
    <t>92252257</t>
  </si>
  <si>
    <t>3200025090</t>
  </si>
  <si>
    <t>0062023005000002</t>
  </si>
  <si>
    <t>2023LY-000003-0005300001</t>
  </si>
  <si>
    <t>El Instituto Mixto de Ayuda Social es la institución encargada de “Promover condiciones de_x000D_
vida digna y el desarrollo social de las personas, de las familias y de las comunidades en_x000D_
situación de pobreza o riesgo y vulnerabilidad social, con énfasis en pobreza extrema;_x000D_
proporcionándoles oportunidades, servicios y recursos, a partir del conocimiento de las_x000D_
necesidades reales de la población objetivo, con enfoque de derechos, equidad de género_x000D_
y territorialidad; con la participación activa de diferentes actores sociales y con_x000D_
transparencia, espíritu de servicio y solidaridad”._x000D_
Uno de los elementos fundamentales para lograr su misión es su capacidad de_x000D_
movilización, el desplazamiento rápido y seguro de los funcionarios a los lugares donde se_x000D_
identifiquen conglomerados poblacionales en estado de vulnerabilidad y pobreza en todo_x000D_
el territorio nacional, así como atender situaciones de emergencia las cuales necesitan ser_x000D_
atendidas de forma inmediata. Para cumplir con este objetivo fundamental la flotilla_x000D_
institucional del IMAS debe contar con vehículos que le permitan llegar a los destinos,_x000D_
brindar la atención, respuesta a las personas y comunidades que lo requieran, así mismo_x000D_
velar por la seguridad del funcionariado al suministrar vehículos adecuados para todo tipo_x000D_
de caminos._x000D_
Debido a que por muchos años no se adquirieron vehículos, la flotilla requiere aumentos y_x000D_
renovación. Las unidades más antiguas generan que los mantenimientos correctivos sean_x000D_
cada vez más costosos, por lo que es necesario renovar vehículos de la flotilla_x000D_
institucional, que en total la integran 146 unidades. Los recursos presupuestarios_x000D_
permitirán la compra de once vehículos tipo pick up._x000D_
De igual forma este requerimiento de renovación obedece al uso constante que han_x000D_
tenido estos vehículos durante los últimos 15 años, así mismo el desgaste que se genera_x000D_
por el uso cotidiano y la falta de repuestos por su antigüedad genera un riesgo de fallo_x000D_
más frecuente y con mayores costos._x000D_
No se omite manifestar ya que corresponde a la razón principal de la renovación y_x000D_
ampliación de la flotilla el garantizar la seguridad física de las personas funcionarias que_x000D_
se trasladan en las unidades, así como el logro del cumplimiento de cada gira.</t>
  </si>
  <si>
    <t>El IMAS cuenta con el personal destacado en el Proceso de Transportes, el cual velará_x000D_
por el cumplimiento del contrato como administrador Lic. Pedro Llubere Chacón y llevará_x000D_
un control técnico el señor Nelson Uba Fernández para consultas en mecánica_x000D_
automotriz y cumplimiento de la garantía por defectos de fábrica._x000D_
_x000D_
En las Áreas Regionales las personas encargadas por oficina corresponden a las Jefaturas de las Unidades de Coordinación Administrativa Regional , quienes se describen en la tabla N.º 1 y junto con la jefatura regional serán los responsables de los vehículos que se les asignen, de llevar el control de la garantía y los servicios del mantenimiento preventivo durante la vigencia del contrato.</t>
  </si>
  <si>
    <t>Contribuir con la prestación de los servicios institucionales a la población objetivo por_x000D_
medio del cumplimiento de los objetivos institucionales al dotar a las personas funcionarias_x000D_
de vehículos para poderse movilizar en la atención directa a las personas, familias y_x000D_
comunidades en las diferentes condiciones de vulnerabilidad que atiende el IMAS,_x000D_
distribuidos en todo el país, dando un uso racional a los recursos públicos al no gastar en_x000D_
reparaciones costosas debido a la antigüedad de los vehículos y el deterioro acelerado,_x000D_
evitando con ello también que se materialice el riesgo de accidentes.</t>
  </si>
  <si>
    <t>Durante el presente año, el Área de Servicios Generales y Transportes han realizado un_x000D_
trabajo exhaustivo en recopilación de los informes técnicos de supervisiones efectuadas_x000D_
durante 2016 al 2022 para la consolidación de información referente al estado mecánico_x000D_
de los vehículos y por el criterio técnico como resultado de estas supervisiones se define_x000D_
la recomendación para la sustitución de vehículos asignados en Nivel Central como de las_x000D_
Áreas Regionales._x000D_
Con los hallazgos definidos en las supervisiones efectuadas por el Proceso de_x000D_
Transportes, el Área de Servicios Generales realizo una consulta a todas las personas_x000D_
funcionarias responsables de vehículos, consultando el tipo de vehículo que se requiere._x000D_
Para tales efectos se emitió el Oficio ASG 07-01-2018 “Consulta sobre sustitución de_x000D_
vehículos flotilla institucional” con la respuesta emitida por las Jefaturas de UCAR_x000D_
(Unidades de Coordinación Administrativa Regional), se pudo definir la cantidad y tipo de_x000D_
vehículo a sustituir para un total de 39 unidades por su antigüedad y deterioro._x000D_
En este orden se logró Firmar los convenios con el MINAE y Ministerio de la Presidencia_x000D_
para la entrega de 17 vehículos (8 eléctricos y 9 Híbridos) con el fin de disminuir al_x000D_
máximo el requerimiento de la compra. Está pendiente de sustitución el camión de 4_x000D_
toneladas HD72._x000D_
Como resultados de los puntos anteriores se confeccionó una matriz con la asignación de_x000D_
los vehículos eléctricos e híbridos se pudo definir la cantidad de 21 vehículos a comprar_x000D_
según los requerimientos técnicos, geográficos y topográficos de cada Área Regional del_x000D_
IMAS. Con esta contratación se logrará reducir dicha demanda en función de la limitada_x000D_
disponibilidad presupuestaria._x000D_
Debido a los recortes presupuestarios originados por las consecuencias aún presentes de_x000D_
la pandemia por el COVID-19, la administración toma la decisión de realizar una compra_x000D_
parcial para sustituir 11 Pick Up, diésel, doble cabina, 4X4, para sustituir a los vehículos_x000D_
que se encuentran con mayor deterioro.</t>
  </si>
  <si>
    <t>a. Para la entrega de los vehículos:_x000D_
i. El personal del Proceso de Transportes realizará una prueba de encendido y_x000D_
Funcionamiento con lo dispuesto en el formulario de recepción y entrega de vehículos._x000D_
ii. Se verificará que cumpla con las características y especificaciones técnicas según el_x000D_
tipo de vehículo adquirido._x000D_
iii. Que cuente con la Inspección Técnica Vehicular al día, con placas oficiales y que este_x000D_
rotulado con adhesivos según el libro de marca._x000D_
iv. Que cada vehículo porte el Manual de usuario, Marchamo y Certificado de propiedad._x000D_
b. El Proceso de Transportes y cada PERSONA responsable de las Áreas Regionales a_x000D_
las que se asigne un vehículo llevará un control del servicio de mantenimiento, debido_x000D_
a que ingresan con garantía</t>
  </si>
  <si>
    <t>Renovar la flotilla vehicular para cumplir con la atención de las poblacionales en estado de vulnerabilidad, pobreza y pobreza extrema, así como la atención de emergencias por fenómenos naturales que afectan a las poblaciones más vulnerables dentro del territorio nacional.</t>
  </si>
  <si>
    <t>Con el fin de demostrar el riesgo que representa para la Institución se presenta el siguiente_x000D_
cuadro de riesgos asociados al procedimiento de contratación pública:_x000D_
1. Términos de contratación incompletos o erróneos._x000D_
2. Atrasos de la contratista en fabricación de vehículos desde el país de origen._x000D_
3. Falta de publicidad del concurso._x000D_
4.Ofertas erróneas._x000D_
5.Se incrementa el costo de la materia prima, insumos, transporte u otro aspecto componente del precio</t>
  </si>
  <si>
    <t>Compra Vehículos Nuevos (once vehículos tipo  pick up, diésel, doble cabina, doble tracción, transmisión automática para el   presupuesto 1212)_x000D_
_x000D_
MAQUINARIA EQUIPO Y MOBILIARIO 5.01_x000D_
Partida Presupuestaria: 5.01.02_x000D_
Nombre: EQUIPO DE TRANSPORTE_x000D_
Programa: 121200000 Bienestar y Promoción Social.._x000D_
Monto Estimado: ¢320.000.000,00_x000D_
Reserva presupuestaria 3200025090_x000D_
_x000D_
El precio por cotizar deberá e incluir el Impuesto al Valor Agregado del 13% y los_x000D_
gastos de inscripción. "Los gastos de inscripción corresponden al pago Impuesto de la Propiedad,_x000D_
de marchamos, timbres y honorarios según corresponda para cada vehículo”._x000D_
_x000D_
Exoneraciones vigentes:_x000D_
 Ley 4760 Ley de Creación y Ley 8563 Fortalecimiento Financiero del Instituto_x000D_
Mixto de Ayuda Social._x000D_
_x000D_
Se autoriza  entregas parciales en caso de no tener todos los vehículos disponibles en el territorio nacional.</t>
  </si>
  <si>
    <t>27/02/2023 14:42</t>
  </si>
  <si>
    <t>10/05/2023</t>
  </si>
  <si>
    <t>12/05/2023 09:52</t>
  </si>
  <si>
    <t>15/05/2023 08:35</t>
  </si>
  <si>
    <t>0062023005000003</t>
  </si>
  <si>
    <t>2023LD-000058-0005300001</t>
  </si>
  <si>
    <t>Servicio de mantenimiento y reparación de los vehículos Nivel Central del IMAS</t>
  </si>
  <si>
    <t>CRC 3294883,53</t>
  </si>
  <si>
    <t>10015013</t>
  </si>
  <si>
    <t>Mediante los reportes de daños registrados en el Sistema de Transportes SITRA,_x000D_
2023-05925, 2023-06001, 2023-06025, 2023-06027 se informa el requerimiento_x000D_
para la reparación de los vehículos de uso administrativo. Adicionalmente se_x000D_
indican que los costos de reparación superan el monto máximo del Adelanto de_x000D_
Caja Chica establecido en la Circular IMAS-SGSA-AAF-001-2023 del 14 de_x000D_
marzo del presente año por lo que hace necesario realizar una contratación por_x000D_
medio del Sistema Integrado de Compras Públicas (SICOP) de conformidad con_x000D_
la Ley 9986 Ley General de Contratación Pública y su Reglamento._x000D_
Cumpliendo con la normativa interna descrita en el Artículo 15 del Reglamento_x000D_
para Regular el Servicio de Transportes se manifiesta que los "Vehículos de uso_x000D_
administrativo general: son los destinados para atender los servicios regulares de_x000D_
transporte que requieran las dependencias del IMAS, órganos adscritos y_x000D_
Empresas Comerciales, en el desarrollo normal de sus funciones y actividad"._x000D_
Sobre esa directriz es de suma importancia proceder con las reparaciones_x000D_
respectivas descritas en el presente cartel.</t>
  </si>
  <si>
    <t>La unidad que tramita el procedimiento es el Departamento de Servicios_x000D_
Generales por medio del Proceso de Transportes y la persona funcionaria que_x000D_
proporcionará la información adicional de las especificaciones y documentación_x000D_
relacionada es la Lic. Pedro Llubere Chacón, Encargado del Proceso de_x000D_
Transportes o el señor Nelson Jacob Uba Fernández, Técnico en Transportes.</t>
  </si>
  <si>
    <t>Mantener la prestación de los servicios institucionales a la población objetivo y_x000D_
dotar a las personas funcionarias de vehículos en óptimas condiciones_x000D_
mecánicas para poderse movilizar en la atención directa a las personas, familias_x000D_
y comunidades en las diferentes condiciones de vulnerabilidad que atiende el_x000D_
IMAS, distribuidos en todo el país, dando un uso racional a los recursos públicos_x000D_
para mantener en circulación la flotilla institucional y evitar el deterioro acelerado,_x000D_
evitando con ello también que se materialice el riesgo de accidentes.</t>
  </si>
  <si>
    <t>Técnicamente, existen numerosas variables que tienen un impacto directo en el_x000D_
deterioro de los vehículos de uso administrativo y en los distintos sistemas_x000D_
mecánicos que afectan el óptimo desempeño de cada unidad automotriz. Tras_x000D_
realizar diagnósticos en el taller de la agencia proveedora y en el taller de_x000D_
enderezado y pintura, se determinó que el desgaste por uso y la antigüedad y la_x000D_
exposición a las inclemencias climáticas son las causas principales de los_x000D_
desperfectos mecánicos que afectan a los vehículos mencionados. Estos_x000D_
problemas conllevan a la necesidad de realizar reparaciones correctivas, como_x000D_
cambiar el sistema de embrague, sustituir partes del sistema de frenos.</t>
  </si>
  <si>
    <t>9.11. Procedimiento de Control de Calidad:_x000D_
9.11.1. El personal del Proceso de transportes realizará la inspección en la entrega_x000D_
y recepción de los vehículos._x000D_
9.11.2. Para la recepción de los vehículos: el contratista deberá utilizar formulario_x000D_
de recepción de vehículos para confirmar el estado en que se recibe cada_x000D_
vehículo y emitir la orden de trabajo respectiva._x000D_
9.11.3. Para la entrega de los vehículos: el personal del Proceso de Transportes_x000D_
realizará una prueba de encendido y funcionamiento con lo dispuesto en la_x000D_
orden de trabajo y verifica el estado en que se entrega el vehículo contra_x000D_
el formulario de recepción de vehículos que utiliza el proveedor.</t>
  </si>
  <si>
    <t>La población usuaria  que necesita vehículos administrativos en optimas condiciones mecánicas en la atención los objetivos institucionales, realización de giras, para trabajos de campo y apoyo en la atención de emergencias a nivel nacional.</t>
  </si>
  <si>
    <t>Causas_x000D_
1-Términos de contratación incompletos o erróneos._x000D_
2-Atrasos de la contratista._x000D_
3-Falta de publicidad del concurso_x000D_
4-Ofertas erróneas._x000D_
5-Se incrementa el costo de la materia prima, insumos, transporte u otro aspecto componente del precio._x000D_
Eventos:_x000D_
El proveedor no cumple con los requerimientos cartularios solicitados._x000D_
No se recibe a tiempo el objeto contractual._x000D_
No se reciben ofertas- sede clara desierta._x000D_
La contratación se declara infructuosa._x000D_
Consecuencia:_x000D_
1 al 5 alta_x000D_
Probabilidad: _x000D_
1 y 3 muy baja_x000D_
2 y 4 media_x000D_
5 alta</t>
  </si>
  <si>
    <t>El INSTITUTO MIXTO DE AYUDA SOCIAL (en adelante IMAS) describe los vehículos que requieren la  contratación de servicios de mantenimiento correctivo para el presente concurso: _x000D_
1-Pick up placa 261-285 _x000D_
2-Pick up placa 261-295_x000D_
3-Pick up placa 261-305_x000D_
4-Pick up Placa 261-307</t>
  </si>
  <si>
    <t>25/09/2023 15:51</t>
  </si>
  <si>
    <t>28/09/2023 07:13</t>
  </si>
  <si>
    <t>28/09/2023 13:24</t>
  </si>
  <si>
    <t>0062023009500001</t>
  </si>
  <si>
    <t>2023LD-000011-0005300001</t>
  </si>
  <si>
    <t>Servicio de consultoría para el desarrollo e implantación de un Sistema de Gestión de la Continuidad del Negocio (SGCN) para el Sinirube</t>
  </si>
  <si>
    <t>10014657</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</si>
  <si>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_x000D_
_x000D_
Sinirube ha realizado esfuerzos en desarrollar herramientas tecnológicas que ayuden a las instituciones en los procesos de atención a la ciudadanía en alineación a nuestro Plan Estratégico, en el cual se indica dentro de sus objetivos estratégicos los siguientes:_x000D_
•	OE03. Garantizar el funcionamiento, disponibilidad e interoperabilidad de la plataforma tecnológica del SINIRUBE. _x000D_
•	OE05. Implementar la utilización del SINIRUBE en las instituciones que dedican recursos a programas sociales._x000D_
Tales esfuerzos han generado que Sinirube tenga más de 1500 usuarios institucionales que utilizan las diferentes herramientas tecnológicas que están a disposición para apoyar las gestiones institucionales en la atención de la ciudadanía en condición de pobreza y necesidad. Como podemos observar las herramientas tecnológicas provistas por Sinirube son parte vital de las diferentes instituciones que tienen convenio con Sinirube, por tal razón es obligación de Sinirube tomar las acciones necesarias para que las plataformas tecnológicas estén disponibles 7x24x365, de ahí la relevancia en contar con un Sistema de Gestión para la continuidad del negocio.</t>
  </si>
  <si>
    <t>Para el caso de recursos humano, para esta contratación en específico SINIRUBE cuenta con: _x000D_
•	Un profesional en informática, el cual brindará el criterio técnico de la evaluación de las ofertas. _x000D_
•	El profesional responsable de la contratación en administración pública, con una amplia experiencia y suficiente expertis en contratación administrativa._x000D_
•	Se brindará acceso a una sala de reuniones en las oficinas de SINIRUBE en caso de requerirse.</t>
  </si>
  <si>
    <t>Contar con Sistema para la Gestión de la continuidad de Negocios que permita garantizar la óptima continuidad de los sistemas de SINIRUBE, de modo que se pueda cumplir con los fines establecidos en el artículo 3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t>
  </si>
  <si>
    <t>Procede a realizar el procedimiento de Contratación Administrativa de Servicios de Consultoría, por cuanto el SINIRUBE no cuenta con el personal requerido para el Desarrollo de un (SGCN) Sistema de Gestión de la Continuidad del Negocio._x000D_
_x000D_
Adicionalmente es importante recalcar que la Contraloría General de la República ha señalado mediante diferentes informes la importancia que Sinirube cuente con un Sistema de Gestión para la continuidad de Negocios.</t>
  </si>
  <si>
    <t>El procedimiento de control de calidad será realizado por un órgano de fiscalización de contrato compuesto por:_x000D_
•	La Máster Marcia Piedra Serrano, será la encargada de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	La Licenciada Natalia Rojas Canales, será la encargada de atender recursos, solicitudes de información y la evaluación de ofertas y colaborará con la Dirección Ejecutiva en la revisión de las Ofertas._x000D_
•	La Máster Irene Hernández Carazo e, será la encargada de verificar el cumplimiento de cada uno de los requerimientos solicitados en la descripción del servicio, fiscalizar y gestionar las labores objeto de la presente contratación._x000D_
Revisar, solicitar correcciones y aprobar los informes que conlleva la ejecución de esta contratación._x000D_
Será además la responsable de dar el visto bueno para el pago de los servicios recibidos a satisfacción.</t>
  </si>
  <si>
    <t>Tal y como lo evidenció la CGR, en su informe DFOE-SOC-IF-0002-2021:_x000D_
_x000D_
2.9 No obstante lo anterior,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 _x000D_
2.10. En esta línea, las buenas prácticas de redundancia de dispositivos y de respaldo, implementadas por SINIRUBE, no responden a una estrategia integrada y resultan útiles únicamente para resolver fallas menores. Además, no se tienen procedimientos que verifiquen el estado de los respaldos para su eventual uso en caso de ser requeridos. _x000D_
2.11. Algunos de los riesgos de continuidad, que están latentes en SINIRUBE pudieron observarse como resultado de la visita de campo efectuada a su centro de datos, donde se observó que su sala de servidores presenta debilidades en la protección contra incendio, pues no existen sistemas supresores de fuego y en cuanto al acondicionamiento de la temperatura, este se lleva a cabo por medio de un único equipo de aire acondicionado, el cual se presenta como un punto de falla sin redundancia, situaciones que deberían ser parte de los planes de continuidad. _x000D_
_x000D_
2.12. Lo descrito en los párrafos anteriores no es congruente con lo establecido en las Normas de Control Interno para el Sector Público (NCISP)1, las cuales, en el aparte 5.9, estipulan que “deben instaurarse los mecanismos y procedimientos manuales que permitan garantizar razonablemente la operación continua y correcta de los sistemas de información”.</t>
  </si>
  <si>
    <t>Se ha estimado un costo del ¢60.270.000,00 con IVA incluido, se carga la solicitud por un monto de ¢27.121.500,00 por cuanto se estima de acuerdo al plazo de ejecución del contrato que este no se puede desarrollar en un solo período presupuestario y se procederá a incorporar en el presupuesto 2024 los recursos necesarios para hacer frente al resto de los compromisos.</t>
  </si>
  <si>
    <t>10/02/2023 08:26</t>
  </si>
  <si>
    <t>30/03/2023</t>
  </si>
  <si>
    <t>18/04/2023 12:42</t>
  </si>
  <si>
    <t>10014657 Fase 1</t>
  </si>
  <si>
    <t>10014657 Fase 2</t>
  </si>
  <si>
    <t>10014657 Fase 3</t>
  </si>
  <si>
    <t>0062023009500002</t>
  </si>
  <si>
    <t>2023LY-000004-0005300001</t>
  </si>
  <si>
    <t>Adquisición de equipos para la ampliación de la infraestructura tecnológica del Sinirube.</t>
  </si>
  <si>
    <t>CRC 738765000,02</t>
  </si>
  <si>
    <t>10014789</t>
  </si>
  <si>
    <t>Se hace necesario realizar la adquisición de equipos para la ampliación de la infraestructura tecnológica del Sinirube, cuya adquisición se realiza con el fin de atender las necesidades de crecimiento en servicios que se brindan a las instituciones y la ciudadanía.</t>
  </si>
  <si>
    <t>Para cumplir con lo establecido en la contratación se cuenta con el recurso humano necesario para la supervisión de la implementación de los equipos a adquirir, se cuenta con:_x000D_
	_x000D_
	- Un profesional en informática encargado de la infraestructura del Sinirube, el cual brinda el criterio técnico experto desde la definición de los términos de referencia, verificación de ofertas, supervisión de la implementación de los equipos de la partida 1._x000D_
	- Un profesional en informática responsable de la seguridad informática del Sinirube, el cual brinda el criterio técnico experto desde la definición de los términos de referencia, verificación de ofertas, supervisión de la implementación de los equipos de la partida 2._x000D_
	- Un profesional en informática encargado de la contratación que desempeñará el rol de coordinación y seguimiento de todo el proyecto de ampliación de la infraestructura informática del Sinirube._x000D_
	_x000D_
En infraestructura administrativa se cuenta con una profesional en administración pública, con una amplia experiencia y suficiente expertis en contratación administrativa, la cual se encuentra actualizada con los nuevos términos de la ley de Contratación Administrativa.</t>
  </si>
  <si>
    <t>La finalidad de la contratación es proteger la información de la ciudadanía y equipos dentro de la Infraestructura que pudieran hacer colapsar los servidores de aplicación de la institución y los servicios de consulta hacia las instituciones y/o ciudadanía.</t>
  </si>
  <si>
    <t>Se realizará la adquisición por medio de la contratación administrativa porque es una solución técnica que permite seguir creciendo de forma unificada y transparente a la plataforma actual, ya que continúa creciendo en nuevos nodos sobre una base instalada que da la facilidad de administración, confiabilidad sin que puedan llegar a afectar la integridad de los equipos institucionales._x000D_
_x000D_
Además con la contratación se podrá separar los ambientes de producción y ambientes no productivos de forma física, con ello se garantiza que la información no sea accesible por desarrolladores o en caso de algún incidente los sistemas en producción se vean afectados por problemas en el equipo principal.</t>
  </si>
  <si>
    <t>El proceso de control de calidad se llevará acabo con las siguientes acciones: _x000D_
·	Revisión técnica de las ofertas: verificación del cumplimiento técnico de los equipos ofertados respecto a lo solicitado en el pliego de condiciones. Se genera un acta de verificación de ofertas._x000D_
·	Revisión técnica de los equipos entregados:  Verificar que los equipos entregados cumplen con lo establecido en la oferta, para lo cual generará una o varias actas de recepción, dependiendo del calendario de entregas, definido en el kick off del Proyecto._x000D_
·	Revisión técnica del funcionamiento de los equipos entregados: Verificar que los equipos entregados, instalados y configurados se encuentran en completo funcionamiento acorde a lo contratado. Para esta acción se deberá generar un acta de verificación de funcionamiento. Si los equipos se implementan por partes (si es factible) se pueden generar varias actas._x000D_
·	Para el cierre del proyecto: se deberá verificar la completitud de la memoria técnica, para lo cual generará un recibido a satisfacción. La administradora de contrato en conjunto con el profesional de TI que participe en las diferentes etapas y la Dirección Ejecutiva, realizaran un acta de cierre del proyecto. _x000D_
_x000D_
Estas acciones se realizarán bajo el seguimiento, control y supervisión de la administradora del contrato y lo ejecutarán: _x000D_
1.	El profesional en informática encargado de la infraestructura del Sinirube tendrá bajo su responsabilidad la ejecución del control de calidad los equipos de la partida 1. _x000D_
2.	El profesional en informática encargado de la seguridad informática del Sinirube tendrá bajo su responsabilidad la ejecución del control de calidad los equipos de la partida 2._x000D_
_x000D_
La persona en el cargo de Dirección Ejecutiva será el responsable de dar el visto el bueno para el pago una vez cumplidos todos los requerimientos para ejecutar la compra.</t>
  </si>
  <si>
    <t>Dado que el proyecto consiste en fortalecer la infraestructura tecnológica del SINIRUBE se verán beneficiados todos los usuarios que utilizan los servicios del Sinirube a saber: _x000D_
_x000D_
•	Usuarios institucionales y municipales: son los funcionarios de todas aquellas instituciones que brindan beneficios en el sector social y mantienen convenios vigentes con el Sinirube que utilizan el sistema RIS. Actualmente son 6,130. _x000D_
•	Instituciones que utilizan el servicio de conectividad en cual se realiza un promedio de 50,912 transacciones diarias. _x000D_
•	Usuarios ciudadanos que tendrán disponible el sistema de ciudadanía digital para consultar sus datos y actualizar los datos para poder ser contactados cuando se bridan beneficios.</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</si>
  <si>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los cuales se enumeran a continuación. _x000D_
_x000D_
Plan de Continuidad de Servicios de TI y Plan de Recuperación en Caso de Desastre (DRP). _x000D_
_x000D_
2.6 Un plan de continuidad de servicios de TI garantiza razonablemente la operación de los servicios básicos de TI cuando se presentan situaciones que atentan contra su funcionamiento, gestionando los riesgos y tomando acciones para minimizar su ocurrencia e impacto. Además, una parte importante de este plan lo constituye el plan de recuperación de desastres, que tiene que ser activado cuando un evento adverso se presenta y disminuye la capacidad de entrega de servicios de TI, este plan contiene acciones para el restablecimiento del servicio a los niveles normales de atención._x000D_
_x000D_
2.9 No obstante lo anterior,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 _x000D_
_x000D_
2.10 En esta línea, las buenas prácticas de redundancia de dispositivos y de respaldo, implementadas por SINIRUBE, no responden a una estrategia integrada y resultan útiles únicamente para resolver fallas menores. Además, no se tienen procedimientos que verifiquen el estado de los respaldos para su eventual uso en caso de ser requeridos.</t>
  </si>
  <si>
    <t>El monto estimado de la contratación es de ₡738.260.760,50 estimado a un tipo de cambio a 570 colones, sin embargo, previendo variaciones al tipo de cambio o incremento en las ofertas, tomando como referencias las proformas recibidas, la solicitud de pedido se carga por un monto de ₡756.300.000,00 colones netos.</t>
  </si>
  <si>
    <t>21/03/2023 19:56</t>
  </si>
  <si>
    <t>08/06/2023</t>
  </si>
  <si>
    <t>09/06/2023 13:55</t>
  </si>
  <si>
    <t>43212201</t>
  </si>
  <si>
    <t>92324024</t>
  </si>
  <si>
    <t>92263424</t>
  </si>
  <si>
    <t>92325531</t>
  </si>
  <si>
    <t>92364460</t>
  </si>
  <si>
    <t>92008656</t>
  </si>
  <si>
    <t>92318156</t>
  </si>
  <si>
    <t>43222640</t>
  </si>
  <si>
    <t>92021183</t>
  </si>
  <si>
    <t>92322764</t>
  </si>
  <si>
    <t>0062023009500003</t>
  </si>
  <si>
    <t>2023LD-000006-0005300001</t>
  </si>
  <si>
    <t>Contratación de servicios de fumigación para las oficinas del Sinirube</t>
  </si>
  <si>
    <t>CRC 915300</t>
  </si>
  <si>
    <t>10014810</t>
  </si>
  <si>
    <t>El Sistema Nacional de Información y Registro Único de Beneficiarios del Estado se creó por ley N° 9137 en el año 2013, y requiere de la dotación de espacios adecuados, limpios y libres de plagas para asegurar condiciones de higiene y salubridad tanto a funcionarios, así como clientes internos y externos, así como la conservación de los equipos y el inmueble que se alquila.</t>
  </si>
  <si>
    <t>La administradora del contrato Marcia Piedra Serrano, Asistente de la Dirección Ejecutiva del Sinirube, será la encargada de realizar el estudio de las ofertas así como de verificar que el servicio se cumpla de acuerdo con los requerimientos solicitados en cada uno de los servicios brindados.</t>
  </si>
  <si>
    <t>La constitución del Sinirube permite al Estado contar con una base de datos actualizada y de cobertura nacional con la información de todas las personas en condiciones de pobreza que reciben algún tipo de beneficio estatal. Esto permite hacer más efectiva la inversión social, de esta forma se aprovechan de una mejor manera los recursos para reducir la pobreza y se disminuyen las filtraciones y las duplicidades, para lo cual se requiere contar con instalaciones en condiciones higiénicas y libres de plagas, adecuadas tanto para funcionarios del Sinirube como para los clientes internos y externos que visitan las instalaciones.</t>
  </si>
  <si>
    <t>Procede realizar la contratación por medio de un concurso para la contratación de servicios de fumigación para las oficinas del Sinirube ubicadas en el Ofimall del Mall San Pedro, en el octavo piso, por cuanto el Sinirube no se encuentra en la capacidad de poder realizar esas actividades._x000D_
Si bien el Sinirube es un órgano de desconcentración máxima, el mismo se encuentra adscrito al Instituto Mixto de Ayuda Social (IMAS), el cual da el soporte de los procesos administrativos y logísticos necesarios para materializar sus fines, razón por la cual se hace necesario la tramitación del procedimiento para contar con un local de oficinas que se encuentre en condiciones adecuadas de aseo y limpieza libre de plagas.</t>
  </si>
  <si>
    <t>El procedimiento de control de calidad estará a cargo de Marcia Piedra Serrano, quien verificará que el servicio se desarrolle de acuerdo a lo solicitado y se cumpla con las actividades de acuerdo a la periodicidad establecida, así mismo que la adjudicataria suministre todos los implementos necesarios para la correcta ejecución del servicio, para lo cual se levantará un informe de lo realizado en cada servicio con los hallazgos más importantes.</t>
  </si>
  <si>
    <t>Los terceros afectados en este caso serían los funcionarios, personal subcontratado y ciudadanos que visitan las instalaciones de Sinirube, quienes se ven directamente beneficiados con la fumigación por cuanto sería un ambiente salubre y libre de plagas.</t>
  </si>
  <si>
    <t>De no realizar el procedimiento de contratación:_x000D_
• Se expone al funcionarios, personal subcontratado y ciudadanos que visitan las instalaciones de Sinirube a contaminación por algún tipo de plaga que pueda existir en las instalaciones._x000D_
• Puede producirse daños en los equipos por insectos o roedores que los dañen al anidar dentro de ellos.</t>
  </si>
  <si>
    <t>Dentro del presupuesto 2023 se cuenta con un monto de ¢660.000,00, subpartida 1.04.99 Otros servicios de gestión y apoyo, en el centro gestor 1401000000, fondos Sinirube._x000D_
Dado que las fumigaciones se realizan cada cuatro meses, dentro del período presupuestario 2023 se realizarán únicamente dos de los servicios a contratar, por lo que el presupuesto 2023 cubre las obligaciones del período (¢610.200,00)._x000D_
Dado lo anterior la administradora del contrato garantizará el pago de las obligaciones 2024, así como las de cada ejercicio económico subsiguiente, por medio de la presupuestación correspondiente, durante todo el período del contrato.</t>
  </si>
  <si>
    <t>13/04/2023 12:40</t>
  </si>
  <si>
    <t>18/04/2023 12:41</t>
  </si>
  <si>
    <t>19/04/2023 07:46</t>
  </si>
  <si>
    <t>0062023009500004</t>
  </si>
  <si>
    <t>2023LD-000045-0005300001</t>
  </si>
  <si>
    <t>Adquisición de pizarras para el Sinirube</t>
  </si>
  <si>
    <t>CRC 461000</t>
  </si>
  <si>
    <t>10014877</t>
  </si>
  <si>
    <t>La compra de las pizarras no tiene un impacto directo sobre la estrategia y la consecución de los objetivos del Sinirube, sin embargo, es necesario contar con los implementos necesarios para que los funcionarios puedan desarrollar sus labores de la mejor manera, y en este caso las pizarras son un implemento para la elaboración de las programaciones quincenales y los procesos de retrospectiva de los diferentes procesos.</t>
  </si>
  <si>
    <t>Se cuenta con el profesional a cargo de la contratación, quien será la encargada de verificar las condiciones de la contratación durante el proceso de la contratación y la ejecución del contrato.</t>
  </si>
  <si>
    <t>El no contar con instrumentos de planificación estratégica, impide de cierta manera el dar seguimiento efectivo de acuerdo a las necesidades particulares de los funcionarios, así como la implementación de la metodología Scrum para el seguimiento de los proyectos que se llevan a cabo en el Sinirube.</t>
  </si>
  <si>
    <t>Se requiere la realización de la compra por medio de un procedimiento de contratación por cuanto Sinirube no cuenta con los bienes sujetos a esta contratación para satisfacer la necesidad, además de que según el estudio  de mercado y de conformidad con la circular IMAS-SGSA-RESO-0028-2023 del 12/05/2023 de la SGSA no corresponde realizar la compra a través de caja chica por cuanto por el costo unitario de cada pizarra se considera un activo fijo.</t>
  </si>
  <si>
    <t>La fiscalizadora del contrato realizará el estudio técnico de las ofertas, verificando el cumplimiento de los aspectos definidos por la administración, así mismo al momento de la entrega comprobará que las pizarras entregadas cumplan con lo descrito en la oferta.</t>
  </si>
  <si>
    <t>No existe terceros interesados o afectados, ya que son activos que se utilizarán en el desarrollo de labores para la planificación de labores a lo interno del equipo de trabajo.</t>
  </si>
  <si>
    <t>No se identifica riesgos según el objeto contractual.</t>
  </si>
  <si>
    <t>30/05/2023 19:53</t>
  </si>
  <si>
    <t>07/06/2023 11:25</t>
  </si>
  <si>
    <t>27/06/2023 10:41</t>
  </si>
  <si>
    <t>44111905</t>
  </si>
  <si>
    <t>92379209</t>
  </si>
  <si>
    <t>5.01.07</t>
  </si>
  <si>
    <t>0062023009500005</t>
  </si>
  <si>
    <t>Plataforma CISCO del Sinirube</t>
  </si>
  <si>
    <t>CRC 5792245,46</t>
  </si>
  <si>
    <t>10014878</t>
  </si>
  <si>
    <t>Se hace necesario realizar la adquisición de licencias y soporte técnico del fabricante para mantener la infraestructura tecnológica del Sinirube, cuya adquisición se realiza con el fin de atender las necesidades actuales en servicios que se brindan a las instituciones y la ciudadanía a fin de proteger la información y la infraestructura de eventos maliciosos.</t>
  </si>
  <si>
    <t>Para cumplir con lo establecido en la contratación se cuenta con el recurso humano necesario para la supervisión de la implementación de las licencias y garantías a adquirir, por medio de :_x000D_
• Un profesional en informática encargado de la infraestructura del Sinirube, el cual brinda recomendaciones sobre el criterio técnico experto desde la definición de los términos de referencia, verificación de ofertas, supervisión de la implementación de lo contratado._x000D_
• Un profesional en informática responsable de la seguridad informática del Sinirube, el cual define el criterio técnico experto desde la definición de los términos de referencia, verificación de ofertas, supervisión de la implementación de lo solicitado._x000D_
En infraestructura administrativa se cuenta con una profesional en administración pública, con una amplia experiencia y suficiente expertis en contratación administrativa, la cual se encuentra actualizada con los nuevos términos de la ley de Contratación Pública.</t>
  </si>
  <si>
    <t>La finalidad de la contratación es proteger la información de la ciudadanía y equipos dentro de la Infraestructura que pudieran hacer colapsar los servidores de aplicación de la institución y los servicios de consulta hacia las instituciones y/o ciudadanía debido a un ataque por ciberdelincuentes.</t>
  </si>
  <si>
    <t>Se realizará la adquisición de lo solicitado por medio de la contratación en el SICOP, para el tema de licencias y garantías de los equipos de la plataforma CISCO, las mismas deben quedar instaladas y operando con el fin de contar soporte de fábrica y remplazo de las partes en caso de un fallo. Al ser todo de la misma marca los Partner pueden ofrecer un servicio integrado con personal especializado que nos ayude a actualizar la plataforma._x000D_
Además, con la contratación se garantiza que la información no sea accesible ya que permite el bloqueo y la identificación de intrusos por el módulo de software especializado que tiene el equipo de protección perimetral.</t>
  </si>
  <si>
    <t>El proceso de control de calidad se llevará acabo con las siguientes acciones:_x000D_
Revisión técnica de las ofertas: verificación del cumplimiento técnico de los equipos ofertados respecto a lo solicitado en el pliego de condiciones. Se genera un acta de verificación de ofertas._x000D_
Revisión técnica del funcionamiento de las garantías entregados: Verificar que las garantías entregadas, instaladas y configuradas se encuentran en completo funcionamiento acorde a lo contratado. Para esta acción se deberá generar un acta de verificación de funcionamiento._x000D_
Para el cierre del proyecto: se deberá verificar la completitud de la memoria técnica, para lo cual generará un recibido a satisfacción. La administradora de contrato en conjunto con el profesional de TI que participe en las diferentes etapas y la Dirección Ejecutiva, realizaran un acta de cierre del proyecto._x000D_
Estas acciones se realizarán bajo el seguimiento, control y supervisión de la administradora del contrato y lo ejecutarán:_x000D_
1.El profesional en informática encargado de la infraestructura del Sinirube tendrá bajo su responsabilidad la ejecución del control de calidad las garantías entregadas._x000D_
2.El profesional en informática encargado de la seguridad informática del Sinirube tendrá bajo su responsabilidad la ejecución del control de calidad las garantías entregadas._x000D_
La persona en el cargo de Dirección Ejecutiva será el responsable de dar el visto el bueno para el pago una vez cumplidos todos los requerimientos para ejecutar la compra.</t>
  </si>
  <si>
    <t>Dado que el proyecto consiste en fortalecer la seguridad tecnológica del SINIRUBE se verán beneficiados todos los usuarios que utilizan los servicios del Sinirube a saber:_x000D_
Página 17_x000D_
• Usuarios institucionales y municipales: son los funcionarios de todas aquellas instituciones que brindan beneficios en el sector social y mantienen convenios vigentes con el Sinirube que utilizan el sistema RIS. Actualmente son 6,130._x000D_
• Instituciones que utilizan el servicio de conectividad en cual se realiza un promedio de 50,912 transacciones diarias._x000D_
• Usuarios ciudadanos que tendrán disponible el sistema de ciudadanía digital para consultar sus datos y actualizar los datos para poder ser contactados cuando se bridan beneficios.</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</si>
  <si>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 Un plan de continuidad de servicios de TI garantiza razonablemente la operación de los servicios básicos de TI cuando se presentan situaciones que atentan contra su funcionamiento, gestionando los riesgos y tomando acciones para minimizar su ocurrencia e impacto. Además, una parte importante de este plan lo constituye el plan de recuperación de desastres, que tiene que ser activado cuando un evento adverso se presenta y disminuye la capacidad de entrega de servicios de TI, este plan contiene acciones para el restablecimiento del servicio a los niveles normales de atención._x000D_
• No obstante lo anterior,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t>
  </si>
  <si>
    <t>30/05/2023 19:58</t>
  </si>
  <si>
    <t>0062023009500006</t>
  </si>
  <si>
    <t>2023LD-000048-0005300001</t>
  </si>
  <si>
    <t>Compra de Central Telefónica para Sinirube</t>
  </si>
  <si>
    <t>CRC 19734500</t>
  </si>
  <si>
    <t>10014879</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</si>
  <si>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_x000D_
El Sinirube actualmente se encuentra atendiendo entre otras cosas:_x000D_
-	Lo planificado en el POI 2023_x000D_
-	Las necesidades que han surgido por parte de las instituciones participantes e integradas del Sinirube (teniendo un crecimiento exponencial de las mismas), al margen de la planificación actual, _x000D_
-	La ejecución del PEI y PETI 2020-2024 con metas ambiciosas para alcanzar los fines establecidos en la Ley 9137_x000D_
-	Los objetivos del Plan Nacional de Desarrollo y de Inversión Pública que abarca a las instituciones con las cuales Sinirube mantiene convenios de cooperación y considerando el crecimiento de la cantidad de datos y demanda de procesamiento para brindar información de manera oportuna, íntegra, disponible y segura._x000D_
-	La cantidad de usuarios de instituciones que requieren establecer alguna comunicación con Sinirube, tanto públicas como privadas debido a la gran demanda de información que se suministra._x000D_
Lo anteriormente expuesto demanda al SINIRUBE contar con tecnologías de comunicación actualizadas y poderosas que le permitan la continuidad del negocio y la prestación de servicios con la más alta calidad.</t>
  </si>
  <si>
    <t>Para el caso de recursos humano, para esta contratación en específico Sinirube cuenta con: _x000D_
_x000D_
Para el criterio técnico de la evaluación de las ofertas y verificación de los equipos ofertados y adquiridos se dispondrá de un equipo conformado por: _x000D_
_x000D_
•	Ingeniero en computación._x000D_
•	Técnico en informática._x000D_
•	Ingeniero con experiencia en infraestructura quien presta servicios como outtasking como parte de la licitación 2020LN-000003-0005300001 "CONTRATACIÓN DE SERVICIOS DE OUTTASKING PARA MANTENIMIENTO, SOPORTE Y DESARROLLO DE LOS SISTEMAS DE INFORMACIÓN DE SINIRUBE”. _x000D_
En infraestructura administrativa se cuenta con una profesional en administración pública, con una amplia experiencia y suficiente expertis en contratación administrativa.</t>
  </si>
  <si>
    <t>La infraestructura tecnológica con la que cuenta el Sinirube, no es suficiente para satisfacer la demanda de consultas telefónicas que se reciben desde las distintas instituciones y deben responderse de manera eficiente para una gran cantidad de personas usuarias, a lo anterior mencionado, se le añade el incremento desmedido de las personas que requieren ayudas sociales de las distintas entidades públicas y el Sinirube debe atender de forma eficiente. Por las razones anteriormente expuestas, el Sinirube requiere contar con una central telefónica para:_x000D_
_x000D_
1.	Atender de manera eficiente el tráfico de llamadas. _x000D_
2.	Gestionar adecuadamente la comunicación de consultas hacia lo interno del SINIRUBE por medio de un teléfono especializado para recepcionista y sus respectivas extensiones para cada colaborador del SINIRUBE._x000D_
3.	Contar con una herramienta de comunicaciones que permita al personal del SINIRUBE flexibilizar la atención de llamadas desde sus oficinas o fuera de ellas._x000D_
4.	Mejorar el servicio de información de horarios y demás comunicaciones importantes que el SINIRUBE debe comunicar._x000D_
5.	Brindar mejores tiempos de respuestas en las consultas que les permitan a los distintos usuarios la toma de decisiones asertivas. _x000D_
6.	Brindar un buen nivel de seguridad en las comunicaciones establecidas telefónicamente por medio del uso de bitácoras o grabaciones del contenido de las consultas telefónicas._x000D_
7.	Ofrecer al usuario facilidades de comunicación y atención de sus consultas y necesidades respecto a la información que requieran._x000D_
_x000D_
Es de vital importancia para Sinirube, solventar todos los requerimientos actuales de comunicación tanto interna como externa y que permita una integración con los equipos de trabajo en caso de requerirse en modalidad teletrabajo, para el cumplimiento de lo que establece la Ley N° 9137 de creación del Sinirube, así como lo planificado en PEI y PETI 2020-2024, de modo que se logre brindar atención oportuna a las necesidades actuales de información que presentan las instituciones y usuarios que consultan información relevante para toma de decisiones y aquellas necesidades que surjan producto del entorno cambiante en el cual nos desarrollamos._x000D_
_x000D_
Cabe mencionar que el Sinirube está renovando sus herramientas para tener una respuesta más oportuna ante requerimientos solicitados por las instituciones y usuarios que requieren nuestros servicios de información, como herramientas de comunicación, que agreguen valor a los servicios ya prestados y a su infraestructura tecnológica.</t>
  </si>
  <si>
    <t>Se procede a realizar el procedimiento de adquisición de una central telefónica y servicio de soporte debido a la alta demanda de consultas de información, proceso y disposición de las personas usuarias, así como con las instituciones que se han integrado y faltan por integrar.  Por lo cual, SINIRUBE requiere contar con las tecnologías de comunicación que le permitan mantener la información disponible a sus usuarios dando soporte y desarrollo a las consultas sobre la información que administra la institución, estas herramientas tecnológicas son necesarias para alcanzar el cumplimiento de los objetivos estipulados en la Ley, ya que actualmente el SINIRUBE no cuenta una central telefónica.</t>
  </si>
  <si>
    <t>Estudio técnico:_x000D_
El funcionario encargado del estudio técnico es José Ángel Urbina Martínez, dada la especificidad de los bienes a contratar, para el análisis de las ofertas presentadas se contará con el apoyo de los servicios profesionales de un profesional en TI del Sinirube, y del profesional contratados mediante la licitación pública 2020LN-000003-0005300001 “Servicios de Outtasking para mantenimiento, soporte y desarrollo de los sistemas de Información de SINIRUBE”._x000D_
_x000D_
_x000D_
Ejecución del contrato: _x000D_
José Ángel Urbina Martínez en conjunto con el profesional de infraestructura, contratado mediante la licitación pública 2020LN-000003-0005300001 “Servicios de Outtasking para mantenimiento, soporte y desarrollo de los sistemas de Información de SINIRUBE”, será el encargado de verificar que cada bien y servicio contratado cumplan con las especificaciones solicitadas en el pliego de condiciones de la contratación, además de verificar que la entrega coincida con la ofertada presentada._x000D_
_x000D_
Trámites administrativos: _x000D_
Se cuenta con la funcionaria Marcia Piedra para la ejecución de los trámites administrativos, resultados de los diferentes procesos de la contratación. _x000D_
El MBA. Óscar Weathley Williamson será el responsable de dar el visto bueno para el pago.</t>
  </si>
  <si>
    <t>Se procede a realizar el procedimiento de adquisición de una central telefónica y servicio de soporte debido a la alta demanda de consultas de información, proceso y disposición de las personas usuarias, así como con las instituciones que se han integrado y faltan por integrar. Por lo cual, SINIRUBE requiere contar con las tecnologías de comunicación que le permitan mantener la información disponible a sus usuarios dando soporte y desarrollo a las consultas sobre la información que administra la institución, estas herramientas tecnológicas son necesarias para alcanzar el cumplimiento de los objetivos estipulados en la Ley, ya que actualmente el SINIRUBE no cuenta una central telefónica, además de los SLA´s pactados no se cumplirían para el 2023 ni futuro. Lo que nos da saturación de la capacidad instalada para la atención de servicios o alta demanda de servicios que actualmente brinda el Sinirube.</t>
  </si>
  <si>
    <t>La compra de los equipos tiene un monto estimado de ₡14.571.221,84, pero la solicitud pedido se carga por un monto de ₡14 619 500 previendo variaciones en el tipo de cambio de dólar, y el plazo es de una sola entrega._x000D_
En el caso de las líneas 2, 9 estas corresponden a suscripciones que se deben pagar de manera anual. Se incluye la línea 10 de soporte y mantenimiento. Las tres líneas deben ser con una vigencia de un año con 3 prórrogas facultativas de 1 año cada una._x000D_
En el caso de la línea 10 para la estimación de recurso se estima con un aproximado de 15 horas, y el resto de los años con un total de 25 horas, sin embargo, se debe considerar que este es un servicio por demanda y la cantidad de horas consumidas puede variar de acuerdo con la necesidad del Sinirube, por lo que en la solicitud de contratación se carga el precio unitario por hora para que así sea cotizado por los interesados._x000D_
Según lo anterior se estima la presente contratación en un monto total de ₡36.489.500,00._x000D_
Para el año 2023 el monto estimado corresponde a ₡19.734.500 y para los años subsiguientes el monto estimado corresponde a ₡5 585 000.</t>
  </si>
  <si>
    <t>01/06/2023 18:05</t>
  </si>
  <si>
    <t>20/06/2023 17:27</t>
  </si>
  <si>
    <t>José Angel Urbina Martínez</t>
  </si>
  <si>
    <t>27/06/2023 10:44</t>
  </si>
  <si>
    <t>92369815</t>
  </si>
  <si>
    <t>92031084</t>
  </si>
  <si>
    <t>92212185</t>
  </si>
  <si>
    <t>92142520</t>
  </si>
  <si>
    <t>81112201</t>
  </si>
  <si>
    <t>92205563</t>
  </si>
  <si>
    <t>92001946</t>
  </si>
  <si>
    <t>92016729</t>
  </si>
  <si>
    <t>0062023009500007</t>
  </si>
  <si>
    <t>2023LD-000025-0005300001</t>
  </si>
  <si>
    <t>Adquisición de tóner para impresora Xérox 6655</t>
  </si>
  <si>
    <t>CRC 1240000</t>
  </si>
  <si>
    <t>10014885</t>
  </si>
  <si>
    <t>La compra de los tóner no tiene un impacto directo sobre la estrategia y la consecución de los objetivos del Sinirube, sin embargo, es necesario contar con los implementos necesarios para que los funcionarios puedan desarrollar sus labores de la mejor manera, y en este caso los tóner permiten la impresión de documentos  tanto internos, como los que se remiten a instancias externas y ciudadanía que solicita constancias, copias de expediente, así como la impresión de etiquetas para la elaboración de las carpetas del acervo documental, entre otras etc.</t>
  </si>
  <si>
    <t>La constitución del Sinirube permitirá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 para ello se requiere dotar al personal del Sinirube de los elementos necesarios para el desarrollo adecuado de sus funciones.</t>
  </si>
  <si>
    <t>Se requiere la realización de la compra por medio de un procedimiento de contratación por cuanto Sinirube no cuenta con los suministros objeto de esta contratación para satisfacer la necesidad, además de que según el estudio  de mercado y de conformidad con la circular IMAS-SGSA-RESO-0028-2023 del 12/05/2023 de la SGSA no corresponde realizar la compra a través de caja chica.</t>
  </si>
  <si>
    <t>La fiscalizadora del contrato realizará el estudio técnico de las ofertas, verificando el cumplimiento de los aspectos definidos por la administración, así mismo al momento de la entrega comprobará que los tóner entregados cumplan con lo descrito en la oferta.</t>
  </si>
  <si>
    <t>Los terceros afectados son los ciudadanos que visitan las instalaciones de Siniribe y requieren algún tipo de constancia que se entrega de manera impresa, así como alguna unidad o ente externo donde se requiere documentación impresa.</t>
  </si>
  <si>
    <t>-	No poder brindar un servicio completo a las personas que llegan a Sinirube por cuanto no se podría entregar las constancias que solicitan._x000D_
-	No poder realizar las carpetas de archivo según los establecido en la normativa institución en cuanto a la rotulación de las mismas._x000D_
-	No poder remitir a lo interno documentación que se requiere.</t>
  </si>
  <si>
    <t>08/06/2023 18:03</t>
  </si>
  <si>
    <t>09/06/2023 16:34</t>
  </si>
  <si>
    <t>19/06/2023 13:47</t>
  </si>
  <si>
    <t>92086717</t>
  </si>
  <si>
    <t>92086724</t>
  </si>
  <si>
    <t>92086722</t>
  </si>
  <si>
    <t>14010000</t>
  </si>
  <si>
    <t>0062023009500008</t>
  </si>
  <si>
    <t>2023LE-000009-0005300001</t>
  </si>
  <si>
    <t>Diseño e implementación base del Sistema de gestión de seguridad de la información (SGSI), alineado con los requerimientos de la norma ISO 27001:2022 para el Sinirube</t>
  </si>
  <si>
    <t>CRC 118400000</t>
  </si>
  <si>
    <t>10014900</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</si>
  <si>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la cual tiene como principal objetivo “Definir los lineamientos necesarios para la implementación y operación de un Sistema de Gestión de Seguridad de la Información (SGSI) …” de forma tal que la necesidad de contratación de un diseño e implementación base del Sistema de gestión de seguridad de la información (SGSI), alineado con los requerimientos de la norma ISO 27001:2022 para el SINIRUBE se hace imperativo para el cumplimiento de la política mencionada._x000D_
Aunado a lo anterior, tomando como referencia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(el resaltado no es propio del informe)</t>
  </si>
  <si>
    <t>Por la naturaleza de la contratación, una de las limitantes que se tiene para esta contratación es el escaso personal con el que cuenta el SINIRUBE, toda vez que para las etapas preliminares se requerirá de un levantamiento masivo de los activos de información y es necesario disponer de recurso humano suficiente para no afectar los tiempos destinados para cada etapa, no obstante, para esta contratación en específico el SINIRUBE cuenta con:_x000D_
	Un equipo de profesionales en informática, el cual brindará el soporte técnico necesario para el desarrollo del proyecto asi como de la evaluación de las ofertas._x000D_
	Se cuenta con el personal idóneo y con una amplia experiencia en materia de contratación pública._x000D_
	Se cuenta con el espacio físico en las instalaciones del SINIRUBE para llevar a cabo sesiones de trabajo conjunta con el o los proveedores participantes, así como la plataforma TEAMS si fuera el caso que se requieren sesiones virtuales.</t>
  </si>
  <si>
    <t>La implementación del Sistema de Gestión de Seguridad de la Información (SGSI) tiene como finalidad el tratamiento de los problemas de seguridad de la información según las mejores prácticas actualmente aceptadas._x000D_
Aunado a lo anterior, el contar con Sistema para la Gestión de Seguridad de la Información permitirá garantizar la óptima gestión de los sistemas de SINIRUBE, de modo que se pueda cumplir con los fines establecidos en los artículos 3, 4 y 17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t>
  </si>
  <si>
    <t>Se procede a realizar el procedimiento de Contratación Pública de Servicios de Consultoría, por cuanto el SINIRUBE no cuenta con el personal requerido para la implementación de un (SGSI) Sistema de Gestión de Seguridad de la Información._x000D_
Es imperativa la implementación de un SGSI toda vez que la Política Interna PI-SINIRUBE-010 tiene como objetivo principal “Definir los lineamientos necesarios para la implementación y operación de un Sistema de Gestión de Seguridad de la información (SGSI) para el SINIRUBE, con el objetivo mantener el impacto y ocurrencia de los incidentes de la seguridad de la información dentro de los niveles de apetito de riesgo de la institución”</t>
  </si>
  <si>
    <t>El procedimiento de control de calidad será realizado por un órgano de fiscalización de contrato compuesto por:_x000D_
El Ing. René Espinoza Rivas, el cual será el encargado de atender recursos, solicitudes de información y la evaluación de ofertas y colaborará con la Dirección Ejecutiva en la revisión de las Ofertas. Igualmente, el Ing. Espinoza supervisará el cumplimiento y seguimiento de cada una de las etapas del proyecto._x000D_
También se llevará a cabo por el Ing. Espinoza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</si>
  <si>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Como se ha mencionado,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SGSI._x000D_
Se considera en ese sentido la CGR como un tercero interesado en la implementación del SGSI en el SINIRUBE.</t>
  </si>
  <si>
    <t>Tomando como referencia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t>
  </si>
  <si>
    <t>Se cuenta con recursos presupuestarios suficientes la subpartida 1.04.05 por el monto estimado para los pagos del año 2023 y  se garantizará el pago de las obligaciones del año 2024 en la gestión presupuestaria del siguiente período.</t>
  </si>
  <si>
    <t>04/07/2023 19:00</t>
  </si>
  <si>
    <t>18/08/2023 08:37</t>
  </si>
  <si>
    <t>21/08/2023 08:17</t>
  </si>
  <si>
    <t>81111508</t>
  </si>
  <si>
    <t>92351257</t>
  </si>
  <si>
    <t>0062023009500009</t>
  </si>
  <si>
    <t>2023LD-000039-0005300001</t>
  </si>
  <si>
    <t>CONTRATACION DEL SERVICIO DE “PENTESTING–BLACKBOX” PARA EL SINIRUBE</t>
  </si>
  <si>
    <t>CRC 11300000</t>
  </si>
  <si>
    <t>10014901</t>
  </si>
  <si>
    <t>El SINIRUBE  como  ente  centralizador  de  información  general  y  sensible  de  la población  de Costa  Rica,  la  cual  es  principalmente información  pública  de acceso  restricto  e  irrestricto,  y  de  igual forma,  cuenta  con  datos  que  son considerados de carácter sensible;ya que la acción sustantiva del SINIRUBE se vincula directamente con el tratamiento de datos personales y contiene distintos tipos de información que requieren  de  un  adecuado  manejo.  Por  lo  que,  para  cumplir  la  normativa interna, como nacional debe velar y mantener en forma continua la revisión y mejorar para continuarla restricción y acceso a los datos, de manera que se mantenga la fidelidad, confiabilidad acceso restringido de la información que mantiene bajo su resguardo. Por lo anterior, es de suma importancia realizar la evaluación, y realizar el proceso del objeto de esta contratación</t>
  </si>
  <si>
    <t>La persona administradora será la encargada de verificar la correcta ejecución de la contratación de conformidad con la necesidad del SINIRUBE.</t>
  </si>
  <si>
    <t>Permitirá  analizar  e  identificar  las  vulnerabilidades  que  puedan  existir,  y  de esta  manera  el  SINIRUBE podrá  tomar  las  acciones  correctivas  y  preventivas en  su  hacer  para  evitar  el  acceso  indebido  a  sus  plataformas,  así  como  la posesión  de  información  sensible  y  confidencial  que  resguarda  en  su  hacer diario  de  la  población  del  territorio  costarricense.Y  de  así  cumplir  con  las políticas y procedimientos del SINIRUBE.</t>
  </si>
  <si>
    <t>El SINIRUBE por su naturaleza contiene información sensible de la población de Costa Rica, misma que debeser protegida de usos no autorizados y/o ajenos a los  fines  autorizados  por  la  normativa  vigente.  Por  lo  anterior,  todos  los sistemas  de  información  que  habilita  el  SINIRUBE  deben  contar  con  acceso controlado  y  mecanismos de seguimiento  que permitan  mitigar  los riesgos  de accesos  no  autorizados,  para  ello  se  establecen  los  lineamientos  de  acceso  a los  diversos  sistemas,  equipos,  instalaciones  e  información,  con  base  en  los requerimientos de seguridad y objetivos de la institución.Por lo anterior, técnicamente se elige realizar esta contratación por cuanto el SINIRUBE no posee el recurso técnico/humano para poder realizar el servicio, donde además no cuenta con un contrato de servicios de ese tipo, por lo que para poder cumplir con las políticas y procedimientos internos(política interna PI-SINIRUBE-010 / PI-SINIRUBE-001 / PI-SINIRUBE-004), por ello se requiere para cubrir la necesidad.</t>
  </si>
  <si>
    <t>El  procedimiento  de  control  de  calidad  estará  a  de  la  administradora  del contrato,  quien  verificará  que  el  servicio  se  desarrolle  de  acuerdo  a  lo solicitado  y  se  cumpla  con  las  actividades,  que  la  adjudicatura  realice  la presentación y entrega de los informes.</t>
  </si>
  <si>
    <t>El  PENTESTING  coadyuva  a  verificar  las  vulnerabilidades  con  ello  cerramos esas  brechas,  por ende, un  mejor  servicio  a  las  instituciones  y  por  ende  a  la ciudadanía.</t>
  </si>
  <si>
    <t>Considerando como referencia el informe DFOE-SOC-IF-0002-2021 de la CGR en los numerales 2.23 y siguientes:_x000D_
2.23En el campo de la seguridad lógica, las organizaciones deben contar con controles que limiten los accesos, tanto de funcionarios, como de clientes y terceros contratados, a la información de la institución, principalmente a aquella información sensible que debe ser protegida._x000D_
2.24. Los buenos controles de acceso lógico deben garantizar que los individuos solamente puedan acceder a la información que es estrictamente necesaria para desempeñar sus funciones y que estos privilegios sean monitoreados para que se ajusten a la realidad institucional en todo momento y se garantice que no se presenten abusos en el uso de la información._x000D_
2.28. Adicionalmente, en las NTGCTI, punto 1.4.5) Control de Acceso, se señala que la organización debe “f. Implementar el uso y control de medios de autenticación (identificación de usuario, contraseñas y otros medios) que permitan identificar y responsabilizar a quienes utilizan los recursos de TI. Ello debe acompañarse de un procedimiento que contemple la requisición, aprobación, establecimiento, suspensión y desactivación de tales medios de autenticación, así como para su revisión y actualización periódica y atención de usos irregulares.”_x000D_
2.29. Por su parte, las buenas prácticas establecidas en el COBIT 5 establecen, en el proceso DSS05.04 sobre Gestión de la identidad del usuario y el acceso lógico, que la organización debe “administrar todos los cambios de derechos de acceso (creación, modificación y eliminación) para que tengan efecto en el momento oportuno basándose sólo en transacciones aprobadas y documentadas y autorizadas por los gestores individuales designados.”._x000D_
2.30. Además, en el proceso DSS06.03 sobre “Gestionar roles, responsabilidades, privilegios de acceso y niveles de autorización”, de esas mismas buenas prácticas, se indica que se deben “asignar derechos de acceso y privilegios sólo sobre lo que es necesario para ejecutar las actividades de trabajo, basados en los roles de puesto predefinidos. Eliminar o revisar los derechos de acceso inmediatamente si el rol del puesto cambia o un miembro del personal deja el área de proceso de negocio. Revisar periódicamente para asegurar que el acceso es adecuado para las actuales amenazas, riesgos, tecnología y necesidades del negocio.”</t>
  </si>
  <si>
    <t>05/07/2023 09:03</t>
  </si>
  <si>
    <t>07/07/2023</t>
  </si>
  <si>
    <t>13/07/2023 15:25</t>
  </si>
  <si>
    <t>Fransciny Fallas Morales</t>
  </si>
  <si>
    <t>27/07/2023 13:36</t>
  </si>
  <si>
    <t>81111801</t>
  </si>
  <si>
    <t>92174933</t>
  </si>
  <si>
    <t>0062023009500010</t>
  </si>
  <si>
    <t>2023LD-000038-0005300001</t>
  </si>
  <si>
    <t>Contratación de servicios de capacitación en Gestión del cambio para personas funcionarias del Sinirube</t>
  </si>
  <si>
    <t>10014946</t>
  </si>
  <si>
    <t>El Sistema Nacional de Información y Registro Único de Beneficiarios del Estado se creó por ley N° 9137 en el año 2013, y es a partir de ese momento que ha venido a introducir procesos de disrupción tecnológica introduciendo nuevas herramientas y metodologías que han provocado cambios en la manera de gestionar la política social costarricense, por lo que se considera de suma importancia que el personal destacado en diferentes procesos del Sinirube desarrollen la capacidad para gestionar la experiencia del cambio en las organizaciones, de manera que se conviertan en agentes de cambio de los proyectos que gestiona el Sinirube.</t>
  </si>
  <si>
    <t>La administradora del contrato Marcia Piedra Serrano, Asistente de la Dirección Ejecutiva del Sinirube, será la encargada de realizar el estudio de las ofertas, así como de verificar que el servicio se cumpla de acuerdo con los requerimientos solicitados en cada uno de los servicios brindados.</t>
  </si>
  <si>
    <t>La constitución del Sinirube permite al Estado contar con una base de datos actualizada y de cobertura nacional con la información de todas las personas en condiciones de pobreza que reciben algún tipo de beneficio estatal. Esto permite hacer más efectiva la inversión social, de esta forma se aprovechan de una mejor manera los recursos para reducir la pobreza y se disminuyen las filtraciones y las duplicidades, para lo cual se requiere contar con procesos de capacitación de su personal que los provea de herramientas a través de la aplicación de metodologías de aprendizaje que potencie sus habilidades y desarrollen la capacidad de convertirse en gestores de cambio en el Sinirube.</t>
  </si>
  <si>
    <t>Procede realizar la contratación por medio de un concurso para la contratación de servicios de capacitación para el personal de Sinirube, por cuanto el Sinirube no se encuentra en la capacidad de poder realizar esas actividades y dotar al personal de las habilidades requeridas con el fin de brindar un mejor servicio a las instituciones que forman parte del sistema._x000D_
 _x000D_
Si bien el Sinirube es un órgano de desconcentración máxima, el mismo se encuentra adscrito al Instituto Mixto de Ayuda Social (IMAS), el cual da el soporte de los procesos administrativos y logísticos necesarios para materializar sus fines, razón por la cual se hace necesario la tramitación del procedimiento a través del Área de Proveeduría Institucional.</t>
  </si>
  <si>
    <t>El procedimiento de control de calidad estará a cargo de Marcia Piedra Serrano, quien verificará que el servicio se desarrolle de acuerdo a lo solicitado y se cumpla con las actividades de acuerdo a la periodicidad establecida.</t>
  </si>
  <si>
    <t>Los terceros afectados en este caso serían los funcionarios de las instituciones que forman parte del Sinirube y que tienen relación con los proyectos que desarrolla el Sinirube.</t>
  </si>
  <si>
    <t>De no realizar el procedimiento de contratación:_x000D_
•	No se contaría con las herramientas suficiente para contrarrestar de manera adecuada y bajo un enfoque metodológico la resistencia al cambio que generan la introducción de nuevas tecnologías, metodologías dentro de las instituciones que forman parte del Sinirube</t>
  </si>
  <si>
    <t>20/07/2023 17:47</t>
  </si>
  <si>
    <t>03/08/2023 08:46</t>
  </si>
  <si>
    <t>03/08/2023 10:54</t>
  </si>
  <si>
    <t>0062023009500011</t>
  </si>
  <si>
    <t>2023PX-000004-0005300001</t>
  </si>
  <si>
    <t>Inscripción de 13 personas del Sinirube en el curso: La Protección de Datos en  el sector público: Sanciones y Procedimientos</t>
  </si>
  <si>
    <t>CRC 1233180</t>
  </si>
  <si>
    <t>10014937</t>
  </si>
  <si>
    <t>La contratación de esta capacitación posee relación directa con los fines que persigue el Sinirube en cuanto a creación y mantenimiento de las bases de datos de cobertura nacional con la información de las personas que requieren servicios, asistencias, subsidios o auxilios económicos, por encontrarse en situaciones de pobreza o necesidad, por lo que el conocer los diferentes tipos de datos y la manera correcta de su manipulación y resguardo es de vital importancia para las labores que se realizan desde los distintos procesos que conforman el Sinirube.</t>
  </si>
  <si>
    <t>Se cuenta con la profesional a cargo de la contratación, quien será la encargada de verificar las condiciones de la contratación durante el proceso de la contratación y la ejecución del contrato, así mismo todas las personas que asistirán cuentan con equipos de cómputo para recibir el curso de manera virtual.</t>
  </si>
  <si>
    <t>Los objetivos que se persiguen con la participación de las personas en esta capacitación son el contar con personal altamente capacitado y con las herramientas necesarias para la consecución de los objetivos del Sinirube en cuanto al tratamiento de los datos personales de acuerdo con la normativa que regula la materia y crear la concientización a nivel organizacional acerca de la importancia de un resguardo adecuado de la información.</t>
  </si>
  <si>
    <t>Se requiere la realización de la compra por medio de un procedimiento de contratación por cuanto Sinirube no cuenta con todo su personal capacitado en esta temática que fundamental para alcanzar los fines del Sinirube._x000D_
_x000D_
De conformidad con lo establecido en la Ley General de Contratación Pública se tramita la presente contratación como una excepción según lo siguiente:_x000D_
_x000D_
El objetivo del curso es conocer y dominar los aspectos fundamentales de la protección de datos personales. El tratamiento de la información personal se ha convertido en un tema de mediana importancia en el adecuado ejercicio de la función pública. Es imprescindible conocer los fundamentos de las actuales regulaciones en Protección de Datos Personales, desde una perspectiva holística que incluya los orígenes del propio derecho a la intimidad, su importancia y contexto en la materia. Igualmente, el marco de derechos y garantías que establece nuestro ordenamiento en favor del administrado, los procedimientos que se pueden llevar a cabo tanto en vía administrativa como judicial; las sanciones e indemnizaciones que pueden recaer con ocasión de violaciones a la Ley N° 8968 y su Reglamento. De esta manera, comprender como opera la protección de datos personales en nuestro sistema jurídico.</t>
  </si>
  <si>
    <t>La fiscalizadora del contrato realizará el estudio técnico de la oferta, verificando el cumplimiento de los aspectos definidos por la administración, así mismo al momento de la entrega comprobará que el servicio entregado cumpla con lo descrito en la oferta.</t>
  </si>
  <si>
    <t>Al poseer el Sinirube personal altamente capacitado, esto se ve reflejado en el servicio que se brinda a las instituciones que forman parte del Sinirube, así como a la ciudadanía que es el fin último de las acciones que realiza el equipo de trabajo al asegurar que sus datos son tratados de acuerdo con el conocimiento necesario y con el resguardo que se requiere.</t>
  </si>
  <si>
    <t>Se pretende con esta contratación mitigar los siguientes riesgos:_x000D_
-	Desconocimiento en la aplicación de la Ley N° 8968 “Ley de Protección de la Persona frente al tratamiento de sus datos personales” y su Reglamento._x000D_
-	Desconocimiento en materia de protección de datos personales, diferencias entre los tipos de datos, lenguaje técnico, así como el tratamiento inadecuado de datos</t>
  </si>
  <si>
    <t>20/07/2023 17:50</t>
  </si>
  <si>
    <t>28/07/2023 13:51</t>
  </si>
  <si>
    <t>18/08/2023 08:32</t>
  </si>
  <si>
    <t>0062023009500012</t>
  </si>
  <si>
    <t>2023LD-000064-0005300001</t>
  </si>
  <si>
    <t>Mantenimiento Preventivo de una UPS UPSONIC modelo UM+6000 para el Sinirube</t>
  </si>
  <si>
    <t>CRC 1650000</t>
  </si>
  <si>
    <t>10014927</t>
  </si>
  <si>
    <t>El SINIRUBE adquirió una unidad de UPS la cual ha estado trabajando por varios años, la misma necesita el mantenimiento preventivo y correctivo para alarga su vida útil, y proteger los equipos que se encuentra allí conectados, con ello ante un pico de tensión o corte eléctrico la UPS tiene la capacidad de sostener la carga eléctrica de dichos equipos, para apagarlos correctamente o que en su defecto la planta eléctrica del edificio inicie su ciclo, para mantener la corriente de forma ininterrumpida._x000D_
La garantía venció hace aproximadamente 3 años se requiere contratar el mantenimiento para que el equipo siga funcionando de forma adecuada.</t>
  </si>
  <si>
    <t>Para cumplir con lo establecido en la contratación se cuenta con el recurso humano necesario para la supervisión de la ejecución de los mantenimientos a adquirir, por medio de:_x000D_
• Un profesional en informática encargado de la infraestructura del Sinirube, el cual brinda recomendaciones sobre el criterio técnico experto desde la definición de los términos de referencia, verificación de ofertas, supervisión de la implementación de lo contratado._x000D_
• Un técnico en el área de soporte el cual brinda sus recomendaciones sobre los aspectos fundamentales en términos de referencia, verificación de ofertas, supervisión de los soportes contratados._x000D_
• En infraestructura administrativa se cuenta con una profesional en administración pública, con una amplia experiencia y suficiente expertis en contratación administrativa, la cual se encuentra actualizada con los nuevos términos de la ley de Contratación Pública.</t>
  </si>
  <si>
    <t>La finalidad de la contratación es proteger la información de la ciudadanía y equipos dentro de la Infraestructura que pudieran hacer colapsar los servidores de aplicación de la institución y los servicios de consulta hacia las instituciones y/o ciudadanía debido a una sobretensión eléctrica y/o una caída del fluido eléctrico provocando daños en el hardware en los equipos institucionales.</t>
  </si>
  <si>
    <t>Se realizará la adquisición de lo solicitado por medio de la contratación en el SICOP, para el tema mantenimiento preventivo de la UPS, dichos mantenimientos deben quedar operando con el fin de contar soporte respectivo y remplazo de las partes originales en caso de un fallo. Dichos procesos buscan el prevenir un fallo o daño en el equipo detallado en el presente pliego de especificaciones, así como en aquellos dispositivos conectados a la UPS, para ello el oferente debe cumplir con una serie de requisitos establecidos.</t>
  </si>
  <si>
    <t>El proceso de control de calidad se llevará acabo con las siguientes acciones:_x000D_
Revisión técnica de las ofertas: verificación del cumplimiento técnico de los equipos ofertados respecto a lo solicitado en el pliego de condiciones. Se genera un acta de verificación de ofertas._x000D_
Revisión técnica de los mantenimientos entregados: Verificar que los mantenimientos estipulados se encuentran en completo funcionamiento acorde a lo contratado. Para esta acción se deberá generar un acta de verificación de funcionamiento._x000D_
Estas acciones se realizarán bajo el seguimiento, control y supervisión del administrador del contrato y lo ejecutarán en conjunto con:_x000D_
El técnico en soporte del Sinirube tendrá bajo su responsabilidad la ejecución del control de calidad de las pruebas realizadas sobre la UPS en conjunto con el administrador de este contrato._x000D_
La persona en el cargo de Dirección Ejecutiva será el responsable de dar el visto el bueno para el pago una vez cumplidos todos los requerimientos para ejecutar la compra.</t>
  </si>
  <si>
    <t>Dado que el proyecto consiste en fortalecer y mantener la infraestructura del SINIRUBE se verán beneficiados todos los usuarios que utilizan los servicios del Sinirube a saber:_x000D_
• Usuarios institucionales y municipales: son los funcionarios de todas aquellas instituciones que brindan beneficios en el sector social y mantienen convenios vigentes con el Sinirube que utilizan nuestros servicios, por lo que contar con equipos bajo soporte garantiza la disponibilidad del recurso al no verse interrumpido por una falla._x000D_
• Usuarios ciudadanos que tendrán disponible el sistema de ciudadanía digital para consultar sus datos y actualizar los datos para poder ser contactados cuando se bridan beneficios o que se quieran comunicar con nosotros ya que la UPS sería un elemento de soporte de las comunicaciones en nuestras instalaciones.</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</si>
  <si>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 Un plan de continuidad de servicios de TI garantiza razonablemente la operación de los servicios básicos de TI cuando se presentan situaciones que atentan contra su funcionamiento, gestionando los riesgos y tomando acciones para minimizar su ocurrencia e impacto. Además, una parte importante de este plan lo constituye el plan de recuperación de desastres, que tiene que ser activado cuando un evento adverso se presenta y disminuye la capacidad de entrega de servicios de TI, este plan contiene acciones para el restablecimiento del servicio a los niveles normales de atención._x000D_
• Por otro lado, las buenas prácticas en materia de TI sobre contar con ayuda por parte del fabricante responden a una estrategia integrada y resultan útiles para resolver fallas en caso de una eventualidad al contar con las garantías y actualizaciones de software del equipo descrito en este pliego de especificaciones, por lo que la no adquisición de este tipo de recursos pone en riesgo la operación de la plataforma.</t>
  </si>
  <si>
    <t>.</t>
  </si>
  <si>
    <t>27/07/2023 17:29</t>
  </si>
  <si>
    <t>03/08/2023 08:45</t>
  </si>
  <si>
    <t>04/10/2023 15:27</t>
  </si>
  <si>
    <t>92005906</t>
  </si>
  <si>
    <t>92199661</t>
  </si>
  <si>
    <t>2.03.04</t>
  </si>
  <si>
    <t>0062023009500013</t>
  </si>
  <si>
    <t>2023LD-000079-0005300001</t>
  </si>
  <si>
    <t>Publicación del cartel para el Concurso Público de Profesional en Economía para el Sinirube</t>
  </si>
  <si>
    <t>CRC 355000</t>
  </si>
  <si>
    <t>10015055</t>
  </si>
  <si>
    <t>Con el fin de generar una base de datos de personas oferentes y contar con la mayor cantidad de perfiles que cumplan requisitos para ocupar el cargo anteriormente citado; se hace necesario la publicación en un diario de circulación nacional, el cartel del Concurso Público 01-2023 para el cargo mencionado, donde se describen los requisitos y procedimiento a seguir para la participación del mismo._x000D_
De esta manera el Instituto Mixto de Ayuda Social podrá dar inicio con el reclutamiento y selección, a fin de presentar la nómina respectiva al cargo citado y finalizar con el nombramiento en propiedad de la respectiva plaza.</t>
  </si>
  <si>
    <t>Se cuenta con el profesional a cargo de la contratación, quien será la encargada de verificar las condiciones de la contratación durante el proceso de la contratación y para la ejecución del contrato se cuenta con el apoyo de Desarrollo Humano del IMAS.</t>
  </si>
  <si>
    <t>De esta manera el Instituto Mixto de Ayuda Social podrá dar inicio con el reclutamiento y selección, a fin de presentar la nómina respectiva al cargo citado y finalizar con el nombramiento en propiedad de la plaza.</t>
  </si>
  <si>
    <t>Se requiere la realización de la compra por medio de un procedimiento de contratación por cuanto la Ley N° 9137 de creación del Sinirube establece que los concursos de las plazas deben realizarse a través de un concurso público.</t>
  </si>
  <si>
    <t>Recepción y aprobación de documento final previo a la publicación y comprobación de la_x000D_
publicación por parte de Desarrollo Humano del Instituto Mixto de Ayuda Social a efectos_x000D_
de contar con la aprobación del arte previo a su publicación.</t>
  </si>
  <si>
    <t>Los interesados son todos aquellos profesionales en economía que cumplen con los_x000D_
requisitos para poder postularse a ocupar el cargo.</t>
  </si>
  <si>
    <t>Como riesgo principal se puede definir que el no contar con los servicios descritos en_x000D_
esta contratación no se puede contar con los oferentes para ocupar el cargo, tal y como_x000D_
lo establece la Ley N° 9137 de creación el Sinirube.</t>
  </si>
  <si>
    <t>07/11/2023 14:17</t>
  </si>
  <si>
    <t>14/11/2023 14:31</t>
  </si>
  <si>
    <t>15/11/2023 11:11</t>
  </si>
  <si>
    <t>0062023009700001</t>
  </si>
  <si>
    <t>2023LD-000054-0005300001</t>
  </si>
  <si>
    <t>Revisión y adecuación de normativa institucional con enfoque de igualdad de género interseccional.</t>
  </si>
  <si>
    <t>CRC 3609850</t>
  </si>
  <si>
    <t>10014967</t>
  </si>
  <si>
    <t>Costa Rica ha ratificado instrumentos internacionales mediante los cuales el Estado se compromete a garantizar la igualdad y equidad género, eliminar la discriminación contra la mujer y prevenir y erradicar cualquier forma de violencia de género: _x000D_
_x000D_
Convención sobre la Eliminación de todas las Formas de Discriminación en contra de la Mujer (CEDAW por sus siglas en inglés, 1984) y el Protocolo Facultativo de la CEDAW. _x000D_
_x000D_
Convención Interamericana para Prevenir, Sancionar y Erradicar la Violencia contra la Mujer (Convención Belém Do Pará, 1994) _x000D_
_x000D_
Convención Internacional sobre Eliminación de todas las formas de Discriminación Racial. _x000D_
_x000D_
Declaración y Programa de Acción de Durban Conferencia Mundial contra el Racismo, la Discriminación Racial, la Xenofobia y las Formas Conexas de Intolerancia. _x000D_
_x000D_
Declaración y Plataforma de Acción Mundial de Beijing 1995. _x000D_
_x000D_
Estrategia de Montevideo y el Consenso de Montevideo. _x000D_
_x000D_
Los Objetivos de Desarrollo de la agenda 2030 para el desarrollo sostenible.  _x000D_
_x000D_
En el ámbito nacional, esos compromisos asumidos por Costa Rica son incorporados en: _x000D_
_x000D_
 Política Nacional para la Igualdad Efectiva entre Mujeres y Hombres (PIEG) 2018-2030. _x000D_
_x000D_
Política Nacional para la Atención y la Prevención de la Violencia contra las Mujeres de todas las edades Costa Rica (PLANOVI 2017-2032).  _x000D_
_x000D_
 A nivel institucional, el IMAS cuenta además con la Política Igualdad de Género con Enfoque Interseccional del Instituto Mixto de Ayuda Social 2022-2031 PIGI y su Plan de Acción 2022-2026 y la Directriz IMAS-GG-844-2023 “Uso de la Guía Práctica para la Comunicación Institucional No Sexista e Inclusiva en el Instituto Mixto de Ayuda Social”. _x000D_
_x000D_
La presente contratación busca brindar cumplimiento a los compromisos de la institución en la PIGI incluidos en el Plan de Acción, específicamente en el Eje 1: Acción 1.1.2.1 Actualización de la normativa institucional relacionada con resolución de conflictos, violencia, discriminación, hostigamiento sexual o acoso laboral.  _x000D_
_x000D_
Por lo tanto, para este año se realizará la revisión de tres procedimientos institucionales: _x000D_
_x000D_
Reglamento para la prevención del Acoso Laboral en el Instituto Mixto de Ayuda Social (IMAS).  _x000D_
_x000D_
Procedimiento para la atención de casos de violencia contra las mujeres (VcM). _x000D_
_x000D_
Reglamento para la Prestación de Servicios y Otorgamiento de Beneficios del IMAS.</t>
  </si>
  <si>
    <t>La institución destinará a la funcionaria Rosibel Robles Delgado, de la Unidad Equidad e Igualdad de Género, quien es profesional asesora de la UEIG (correo rrobles@imas.go.cr /Nº telefónico 2202-4156), quién brindará a la persona o empresa que fuera contratada, los insumos (información) necesarios para el adecuado desarrollo del proceso de revisión de la normativa especificada.  En este proceso será acompañada por la jefatura de la Unidad de Equidad e Igualdad de Género y asesorada por las Unidades institucionales que tienen a cargo los tres procedimientos seleccionados. Para llevar a cabo reuniones de coordinación, el IMAS hará uso de la plataforma Virtual Teams.</t>
  </si>
  <si>
    <t>Dar cumplimiento a la normativa en igualdad de género, según se cita a continuación: _x000D_
_x000D_
Política Nacional para la Atención y la Prevención de la Violencia contra las Mujeres de todas las edades Costa Rica (PLANOVI). _x000D_
_x000D_
Política Nacional para la Igualdad Efectiva entre Mujeres y Hombres (PIEG) _x000D_
_x000D_
Directriz IMAS-GG-844-2023 “Uso de la Guía Práctica para la Comunicación Institucional No Sexista e Inclusiva en el Instituto Mixto de Ayuda Social”. _x000D_
_x000D_
Política Igualdad de Género con Enfoque Interseccional del Instituto Mixto de Ayuda Social (PIGI), particularmente al Eje 1 Cultura organizacional de los derechos para la igualdad y gestión de las personas funcionarias que coloque a las personas funcionarias y trabajadoras como sujetas de derechos y que responda a sus necesidades de equilibrio personal y corresponsabilidad social de los cuidados, avanzando hacia un ambiente laboral libre de todo tipo de discriminación. Acción 1.1.2.1 Actualización de la normativa institucional relacionada con resolución de conflictos, violencia, discriminación, hostigamiento sexual o acoso laboral.</t>
  </si>
  <si>
    <t>En el marco de cumplimiento de las convenciones internacionales ratificadas por el país y presentes en las políticas nacionales e institucionales en materia de igualdad de género, se requiere realizar revisión de la normativa existente con la finalidad de analizar y adaptar los procedimientos institucionales, según los principios establecidos en materia de Derechos Humanos, para verificar que la misma refleja los compromisos adquiridos para la protección de los derechos de las personas en condiciones de pobreza y que incorpore el uso del lenguaje inclusivo, de tal forma que la normativa permita visualizar a las personas como sujetas de derechos.</t>
  </si>
  <si>
    <t>El control de calidad se ejercerá mediante los siguientes mecanismos: _x000D_
_x000D_
La persona administradora de contrato coordinará con la persona o empresa contratada para indicar la fecha de inicio y revisar lo estipulado en el contrato para su cumplimiento. _x000D_
_x000D_
Se mantendrán reuniones permanentes de coordinación entre la persona administradora de contrato, la jefatura de la Unidad de Equidad e Igualdad de Género y quien haya sido designada/o como enlace por la persona o empresa contratada para el desarrollo de los productos esperados con esta contratación de servicios. _x000D_
_x000D_
Previo a la implementación de los procesos de revisión de la normativa institucional, se establecerá una reunión entre la persona administradora de contrato, la jefatura de la Unidad de Equidad e Igualdad de Género, las Unidades responsables de la normativa que se requiere revisar y quien haya sido designada/o como enlace por la persona o empresa contratada, con el objetivo de verificar los contenidos y la metodología del proceso de revisión y ajuste de la normativa. Si la propuesta de revisión y la metodología cumplen con lo establecido, se dará el visto bueno para su implementación la cual será de forma virtual.</t>
  </si>
  <si>
    <t>Las Unidades técnicas responsables de la normativa a revisar, designaron a las siguientes personas funcionarias para brindar asesoramiento y acompañamiento en la revisión y adecuación de normativa institucional con enfoque de igualdad de género interseccional: _x000D_
_x000D_
Nombre de la normativa interna: Reglamento para la prevención de Acoso Laboral en el Instituto Mixto de Ayuda Social. _x000D_
_x000D_
Unidad técnica responsable de la normativa: Comisión Prevención del Acoso Laboral en el IMAS. Persona responsable Licda. Patricia Barrantes San Román, coordinadora. _x000D_
_x000D_
Personas funcionarias designadas para brindar asesoramiento y acompañamiento: Patricia Barrantes San Román, Grettel Céspedes Morales y Maricruz Sancho Monge. _x000D_
_x000D_
 Nombre de la normativa interna: Procedimiento para la atención de casos de violencia contra las mujeres (VcM). _x000D_
_x000D_
Unidad técnica responsable de la normativa: Bienestar Familiar. Persona responsable Licda. Raquel Quesada Jiménez, Jefatura. _x000D_
_x000D_
Personas funcionarias designadas para brindar asesoramiento y acompañamiento: Sandy Gordon Camacho y Sirlenny Pérez Picado. _x000D_
_x000D_
Nombre de la normativa interna: Reglamento para la Prestación de Servicios y Otorgamiento de Beneficios del IMAS _x000D_
_x000D_
Unidad técnica responsable de la normativa: Subgerencia de Desarrollo Social. Persona responsable Lic. Luis Felipe Barrantes Arias, Subgerente Desarrollo Social. _x000D_
_x000D_
Persona funcionaria designada para brindar asesoramiento y acompañamiento: Cinthya Solano Quesada.</t>
  </si>
  <si>
    <t>Que no haya suficientes empresas o personas físicas con experiencia en revisión y adecuación de normativa institucional con enfoque de igualdad de género interseccional.</t>
  </si>
  <si>
    <t>16/08/2023 13:32</t>
  </si>
  <si>
    <t>14/09/2023</t>
  </si>
  <si>
    <t>14/09/2023 16:33</t>
  </si>
  <si>
    <t>14/09/2023 18:38</t>
  </si>
  <si>
    <t>80109996</t>
  </si>
  <si>
    <t>92130934</t>
  </si>
  <si>
    <t>1124</t>
  </si>
  <si>
    <t>0062023009700002</t>
  </si>
  <si>
    <t>2023LD-000071-0005300001</t>
  </si>
  <si>
    <t>"Impresión de materiales de divulgación sobre derechos e igualdad de género".</t>
  </si>
  <si>
    <t>CRC 10800930,41</t>
  </si>
  <si>
    <t>10015004</t>
  </si>
  <si>
    <t>Costa Rica ha ratificado instrumentos internacionales mediante los cuales el Estado se compromete a garantizar la igualdad y equidad género, eliminar la discriminación contra la mujer y prevenir y erradicar cualquier forma de violencia de género: _x000D_
_x000D_
 _x000D_
_x000D_
Convención sobre la Eliminación de todas las Formas de Discriminación en contra de la Mujer (CEDAW por sus siglas en inglés, 1984) y el Protocolo Facultativo de la CEDAW; _x000D_
_x000D_
 _x000D_
_x000D_
Convención Interamericana para Prevenir, Sancionar y Erradicar la Violencia contra la Mujer (Convención Belém Do Pará, 1994) _x000D_
_x000D_
 _x000D_
_x000D_
Declaración y Plataforma de Acción Mundial de Beijing 1995. _x000D_
_x000D_
 _x000D_
_x000D_
Estrategia de Montevideo y el Consenso de Montevideo. _x000D_
_x000D_
 _x000D_
_x000D_
Los Objetivos de Desarrollo de la agenda 2030 para el desarrollo sostenible.  _x000D_
_x000D_
 _x000D_
_x000D_
En el ámbito nacional, esos compromisos asumidos por Costa Rica son incorporados en: _x000D_
_x000D_
Política Nacional para la Igualdad Efectiva entre Mujeres y Hombres (PIEG) 2018-2030. _x000D_
_x000D_
 _x000D_
_x000D_
Política Nacional para la Atención y la Prevención de la Violencia contra las Mujeres de todas las edades Costa Rica (PLANOVI 2017-2032).  _x000D_
_x000D_
 _x000D_
_x000D_
A nivel institucional, el IMAS cuenta además con la Política Igualdad de Género con Enfoque Interseccional del Instituto Mixto de Ayuda Social 2022-2031 PIGI y su Plan de Acción 2022-2026. _x000D_
_x000D_
 _x000D_
_x000D_
La presente contratación busca brindar cumplimiento a los compromisos de la institución en PLANOVI, PIEG y PIGI, al informar al funcionariado y a las personas usuarias sobre temas de igualdad y equidad de género y prevención y atención de la violencia contra las mujeres. </t>
  </si>
  <si>
    <t>La institución destinará a la funcionaria Rosibel Robles Delgado, de la Unidad de Equidad e Igualdad de Género, (correo rrobles@imas.go.cr /Nº telefónico 2202-4156); quien asumirá el rol de coordinación y brindará los insumos (información) necesarios, a la persona o empresa que fuera contratada. En este proceso será asesorada por la jefatura de la Unidad de Equidad e Igualdad de Género. Para llevar a cabo reuniones de coordinación, el IMAS hace uso de la plataforma Virtual Teams.</t>
  </si>
  <si>
    <t>Dar cumplimiento a la normativa en igualdad de género, según se cita a continuación: _x000D_
_x000D_
Ley contra Hostigamiento o Acoso Sexual en el Empleo y la Docencia N° 7476. _x000D_
_x000D_
Política Nacional para la Atención y la Prevención de la Violencia contra las Mujeres de todas las edades Costa Rica (PLANOVI), específicamente a las acciones que corresponden al IMAS en el Eje 1: Promoción de una cultura no machista y en el Eje 2: Masculinidades para la igualdad y la no violencia.  _x000D_
_x000D_
Política Nacional para la Igualdad Efectiva entre Mujeres y Hombres (PIEG), concretamente al Eje 1: Cultura de los derechos por la igualdad. _x000D_
_x000D_
Política Igualdad de Género con Enfoque Interseccional del Instituto Mixto de Ayuda Social (PIGI), particularmente al Eje 1 Cultura organizacional de los derechos para la igualdad y gestión de las personas funcionarias que coloque a las personas funcionarias y trabajadoras como sujetas de derechos y que responda a sus necesidades de equilibrio personal y corresponsabilidad social de los cuidados, avanzando hacia un ambiente laboral libre de todo tipo de discriminación.</t>
  </si>
  <si>
    <t>Diseñar materiales dirigidos a las personas usuarias y al funcionariado, permite el acceso a la información y facilita que se puedan identificar las distintas manifestaciones de la violencia de género y los mecanismos institucionales para buscar asesoría y protección, lo que a su vez se conforma en una estrategia para la prevención y atención de la violencia y la atención de calidad y calidez.</t>
  </si>
  <si>
    <t>El control de calidad se ejercerá mediante los siguientes mecanismos: _x000D_
_x000D_
 _x000D_
_x000D_
La persona administradora de contrato coordinará con la persona o empresa contratada para indicar la fecha de inicio y revisar lo estipulado en el contrato para su cumplimiento. _x000D_
_x000D_
Se mantendrán reuniones permanentes de coordinación entre la persona administradora de contrato y quien haya sido designada/o como enlace por la persona o empresa contratada para el desarrollo de los procesos de diseño e impresión. _x000D_
_x000D_
Una vez presentadas las muestras físicas de los brochures y afiches, se establecerá una reunión entre la persona administradora de contrato, la jefatura de la Unidad de Equidad e Igualdad de Género, y quien haya sido designada/o como enlace por la persona o empresa contratada, con el objetivo de hacer observaciones y recomendaciones de mejora a incorporar. _x000D_
_x000D_
Una vez presentadas las muestras físicas de los brochures y afiches con las observaciones y recomendaciones incorporadas, se establecerá una reunión entre la persona administradora de contrato, la jefatura de la Unidad de Equidad e Igualdad de Género, y quien haya sido designada/o como enlace por la persona o empresa contratada, con el objetivo de dar el visto bueno a los materiales finales.</t>
  </si>
  <si>
    <t>Los materiales a imprimir competen a temas que son atendidos por comisiones y redes institucionales, quienes brindaran asesoramiento y acompañamiento: _x000D_
_x000D_
 _x000D_
_x000D_
Comisión para la Prevención y Atención del Hostigamiento Sexual en el IMAS. Persona responsable José Daniel Iglesias Chavarría, coordinador. _x000D_
_x000D_
 _x000D_
_x000D_
Comisión para la Prevención del Acoso Laboral en el IMAS. Persona responsable Patricia Barrantes San Román, coordinadora. _x000D_
_x000D_
 _x000D_
_x000D_
Red de Hombres para la igualdad de género en el IMAS. Persona responsable Hugo Elizondo Salazar, coordinador.</t>
  </si>
  <si>
    <t>Que la contratación no se pueda concluir este año.</t>
  </si>
  <si>
    <t>Se requiere la impresión de materiales de divulgación sobre derechos e igualdad de género para informar a las personas funcionarias y a las personas usuarias de los servicios del IMAS.</t>
  </si>
  <si>
    <t>20/09/2023 16:58</t>
  </si>
  <si>
    <t>16/10/2023 12:09</t>
  </si>
  <si>
    <t>18/10/2023 10:43</t>
  </si>
  <si>
    <t>82121503</t>
  </si>
  <si>
    <t>92193674</t>
  </si>
  <si>
    <t>0062023009900001</t>
  </si>
  <si>
    <t>2023LD-000009-0005300001</t>
  </si>
  <si>
    <t>Contratación de un Almacén Fiscal para el Servicio de Recepción y Almacenamiento de Mercancías para Empresas Comerciales del IMAS.</t>
  </si>
  <si>
    <t>CRC 24141758,4</t>
  </si>
  <si>
    <t>10014817</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</si>
  <si>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Dicha operación conlleva efectuar una serie de trámites especializados que deben realizarse a nivel logístico y con entidades diversas relacionadas, a los efectos de importar y nacionalizar las mercaderías adquiridas por el IMAS en el exterior del país._x000D_
_x000D_
El Programa de Empresas Comerciales carece del personal (plazas), del equipo motorizado (camiones, montacargas, etc.), y de las condiciones generales, para satisfacer por cuenta propia las necesidades logísticas que la actividad comercial que desarrolla requiere._x000D_
_x000D_
En virtud de lo indicado, se requiere satisfacer la necesidad operativa indispensable mediante la contratación de una empresa que brinde el servicio de almacén fiscal para la recepción y almacenamiento de mercancías.</t>
  </si>
  <si>
    <t>Se cuenta con el personal de la Unidad de Logística e Importaciones quienes apoyarán a la persona administradora de contrato en la ejecución contractual._x000D_
_x000D_
Se realizarán revisiones exhaustivas aleatorias al mes de las cargas que se entregan en la bodega principal del área de Empresas Comerciales, evidenciando los hallazgos en una minuta de visita, estas revisiones se realizarán a decisión de la Administración._x000D_
_x000D_
Cuando así se amerite y con previa orden por parte de la Administración se podrá contar con una persona de la Unidad de Logística de Empresas Comerciales en todas las aperturas de los camiones que realicen la entrega de la mercadería en la bodega principal de Empresas Comerciales._x000D_
_x000D_
La persona que funge como Administrador General de Empresas Comerciales tendrá un papel activo también en la verificación y fiscalización del contrato.</t>
  </si>
  <si>
    <t>Siendo el servicio de Almacén fiscal para la recepción y almacenamiento de mercancías, parte vital de la cadena de valor de las empresas comerciales, la contratación de dicho servicio contribuiría a la maximización de las utilidades del programa que posteriormente serán trasladadas al Instituto Mixto de Ayuda Social, para su objetivo primordial de combate a la pobreza._x000D_
_x000D_
Además, se requiere satisfacer la necesidad operativa indispensable mediante la contratación del servicio de Almacén Fiscal.</t>
  </si>
  <si>
    <t>Empresas Comerciales y Tiendas libres de Impuestos no cuenta con una contratación para el servicio de almacén fiscal para la recepción y almacenamiento de mercancías, por lo que es necesario contar con esta contratación para poder abastecer de las tiendas y la operativa diaria de las mismas, de lo contrario no se podría realizar algunas labores diarias, además provocaría perdidas por falta de ventas en las Tiendas.</t>
  </si>
  <si>
    <t>Para realizar el control en la calidad del servicio logístico que se está recibiendo se realizarán las siguientes acciones por parte de la persona administradora de contrato:_x000D_
_x000D_
Se realizarán revisiones exhaustivas aleatorias al mes de las cargas que se entregan en la bodega principal del área de Empresas Comerciales provenientes del almacén fiscal, evidenciando los hallazgos en una minuta de visita, estas revisiones se realizarán a decisión de la Administración._x000D_
_x000D_
Cuando así se amerite y con previa orden por parte de la Administración se podrá contar con una persona del Unidad de Logística de Empresas Comerciales en todas las aperturas de los camiones que realicen la entrega de la mercadería en la bodega principal de Empresas Comerciales en los casos de las mercancías provenientes del almacén fiscal._x000D_
_x000D_
Verificación mensual previa a la tramitación de las facturas, de la cancelación al día de las cuotas de la caja costarricense de Seguro Social, FODESAF y el IMAS, esta revisión será realizada por Ruth Chaves Solera, o la persona que ocupe el puesto de técnico administrativo.</t>
  </si>
  <si>
    <t>Se realiza la carga en el sistema con cantidad uno (1) debido a que el monto estimado es por 1 mes, el servicio puede ser variable según la cantidad de palletas almacenadas.</t>
  </si>
  <si>
    <t>12/04/2023 07:22</t>
  </si>
  <si>
    <t>27/04/2023 15:34</t>
  </si>
  <si>
    <t>04/05/2023 09:08</t>
  </si>
  <si>
    <t>78131802</t>
  </si>
  <si>
    <t>92154749</t>
  </si>
  <si>
    <t>1.03.05</t>
  </si>
  <si>
    <t>0062023009900002</t>
  </si>
  <si>
    <t>CONTRATACIÓN DEL SERVICIO DE ADMINISTRACIÓN DE BODEGA PRINCIPAL, BODEGAS AUXILIARAS Y ESPACIO ADICIONAL PARA EL ALMACENAMIENTO DE MERCANCÍA DE EMPRESAS COMERCIALES DEL IMAS.</t>
  </si>
  <si>
    <t>CRC 261991412,76</t>
  </si>
  <si>
    <t>10014818</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</si>
  <si>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Dicha operación conlleva efectuar una serie de trámites especializados que deben realizarse a nivel logístico y con entidades diversas relacionadas, a los efectos de importar y nacionalizar las mercaderías adquiridas por el IMAS en el exterior del país._x000D_
_x000D_
También implica una variedad de trámites requeridos en el proceso de almacenaje, custodia y traslado de mercancías propiedad del IMAS desde bodega principal hasta los puntos de venta y bodegas auxiliares._x000D_
_x000D_
En virtud de lo indicado, se requiere satisfacer la necesidad operativa indispensable mediante la contratación de una empresa que brinde el servicio de administración de las bodegas donde Empresas Comerciales dispone de la mercancía para la venta y como parte de este servicio es menester la recepción, verificación, almacenamiento, preparación y despacho a tiendas o bodegas auxiliares de dichas mercancías. Incluyendo la administración de bodega auxiliar en Liberia y la entrega de las mercancías en cada tienda IMAS en el Aeropuerto Juan Santamaría, Tiendas Duty Free IMAS en Peñas Blancas y en Paso Canoas.</t>
  </si>
  <si>
    <t>Se designa a Claudio Chinchilla Castro, Jefe de la Unidad de Logística e Importaciones, como el Administrador del Contrato, quien tendrá la obligación y responsabilidad de que se realice la correcta verificación y ejecución contractual, para facilitar la labor del contratista se mantendrán acciones de comunicación y coordinación, cuando sea pertinente el suministro de información._x000D_
_x000D_
Cuando el administrador del contrato considere necesario podrá realizar, o designar personal para realizar, revisiones aleatorias de las mercancías que ingresen, se encuentran almacenadas o salen, de la bodega principal o de las bodegas auxiliares, a los efectos de garantizar la adecuada ejecución contractual, evidenciando los hallazgos en una minuta._x000D_
_x000D_
Para la ejecución contractual el IMAS dispone de infraestructura de bodegas, además de sistema informático en el cual se registra, gestiona y lleva control del inventario. Al menos una vez al año el IMAS coordina la ejecución de un inventario general, para lo cual emplea el servicio de auditoría externa._x000D_
_x000D_
La persona que funge como Administrador General de Empresas Comerciales tendrá un papel activo también en la verificación y fiscalización del contrato.</t>
  </si>
  <si>
    <t>El servicio de administración de bodega principal y auxiliares es parte esencial en la cadena de valor de las empresas comerciales, la contratación de dicho servicio contribuiría a la maximización de las utilidades del programa, que posteriormente serán trasladadas al Instituto Mixto de Ayuda Social, para su objetivo primordial de combate a la pobreza._x000D_
_x000D_
Además, se requiere satisfacer la necesidad operativa indispensable mediante la contratación del servicio de administración de inventarios y almacenamiento de mercancía de Empresas Comerciales.</t>
  </si>
  <si>
    <t>Empresas Comerciales cuenta con una contratación para el servicio de administración de inventarios y almacenamiento de mercancías, la cual se mantiene vigente hasta el mes de noviembre del año 2023, por lo que es necesario iniciar con el proceso de esta contratación para poder satisfacer la necesidad de administración de bodegas, almacenamiento y control de inventarios, de las mercancías para la venta. De lo contrario no se podría realizar las labores diarias en la atención a clientes con variedad de productos, además provocaría perdidas por ventas en las Tiendas. _x000D_
_x000D_
Esta solución técnica ha venido operando adecuadamente a través de diferentes contrataciones que se han efectuado desde hace algún tiempo, por lo que técnicamente se considera una solución apropiada para satisfacer la necesidad de Empresas Comerciales.</t>
  </si>
  <si>
    <t>Para realizar el control en la calidad del servicio logístico que se está recibiendo se realizarán las siguientes acciones por parte de la persona administradora de contrato:_x000D_
_x000D_
Se realizarán revisiones exhaustivas aleatorias al mes de las cargas que se entregan en la bodega principal del área de Empresas Comerciales, evidenciando los hallazgos en una minuta de visita, estas revisiones se realizarán a decisión de la Administración._x000D_
_x000D_
Cuando así se amerite y con previa orden por parte de la Unidad de Logística e Importaciones o por quien ocupe el puesto de Administrador General de Empresas Comerciales, se podrá contar con personal de la Unidad de Logística de Empresas Comerciales en las aperturas de los camiones que realicen la entrega de la mercadería en la bodega principal de Empresas Comerciales, o durante el proceso de despacho de camiones a las tiendas o a las bodegas auxiliares. Así como verificar los procesos de toma física de inventario y la revisión periódica de la información generada por dichas tomas físicas._x000D_
_x000D_
Además, al menos una vez al año, el IMAS por medio de la Unidad de Logística e Importaciones, de la persona administradora de contrato o del quien ocupe el cargo de Administrador General, ordenara o coordinará, según sea, la ejecución de una toma física total o completa de los inventarios en bodegas._x000D_
_x000D_
Se efectuará verificación mensual de las facturas, previa a la tramitación de estas, así como de la cancelación al día de las cuotas de la caja costarricense de Seguro Social, FODESAF y el IMAS, por medio de la persona profesional designada por la jefatura de la Unidad de Coordinación Administrativa de Empresas Comerciales.</t>
  </si>
  <si>
    <t>Se realiza la carga en el sistema con cantidad doce (12) debido a que el contrato es por 1 año, el monto unitario es por el costo de un mes del servicio, dicho monto puede variar según el monto de mercadería almacenadas.</t>
  </si>
  <si>
    <t>12/04/2023 08:56</t>
  </si>
  <si>
    <t>05/05/2023</t>
  </si>
  <si>
    <t>05/05/2023 15:20</t>
  </si>
  <si>
    <t>12/05/2023 09:25</t>
  </si>
  <si>
    <t>0062023009900003</t>
  </si>
  <si>
    <t>CONTRATACIÓN DE SERVICIOS DE TRANSPORTES LOGÍSTICOS PARA TIENDAS LIBRES DE EMPRESAS COMERCIALES DEL IMAS.</t>
  </si>
  <si>
    <t>CRC 446289737,76</t>
  </si>
  <si>
    <t>10014819</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</si>
  <si>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Dicha operación conlleva efectuar una serie de trámites especializados que deben realizarse a nivel logístico y con entidades diversas relacionadas, a los efectos de importar y nacionalizar las mercaderías adquiridas por el IMAS en el exterior del país._x000D_
_x000D_
También implica una variedad de trámites requeridos en el proceso de almacenaje, custodia y traslado de mercancías propiedad del IMAS desde el almacén fiscal a la bodega principal del IMAS._x000D_
_x000D_
El Programa de Empresas Comerciales carece del personal (plazas), del equipo motorizado (camiones, camiones caucionados), y de las condiciones generales, para satisfacer por cuenta propia las necesidades logísticas que la actividad comercial que desarrolla requiere._x000D_
_x000D_
En virtud de lo indicado, se requiere satisfacer la necesidad operativa indispensable mediante la contratación del servicio de transporte caucionado para el programa de Empresas Comerciales.</t>
  </si>
  <si>
    <t>Se cuenta con el personal de la Unidad de Logística e Importaciones quienes apoyarán a la persona administradora de contrato en la ejecución contractual._x000D_
_x000D_
La persona que funge como Administrador General de Empresas Comerciales tendrá un papel activo también en la verificación y fiscalización del contrato.</t>
  </si>
  <si>
    <t>Siendo el servicio de transporte caucionado, parte vital de la cadena de valor de las empresas comerciales, la contratación de dicho servicio contribuiría a la maximización de las utilidades del programa que posteriormente serán trasladadas al Instituto Mixto de Ayuda Social, para su objetivo primordial de combate a la pobreza._x000D_
_x000D_
Además, se requiere satisfacer la necesidad operativa indispensable mediante la contratación de los servicios de transportes Logísticos para tiendas libres de Empresas Comerciales, IMAS.</t>
  </si>
  <si>
    <t>Empresas Comerciales y Tiendas libres de Impuestos cuenta con una contratación para los servicios de transportes logísticos y servicio de transporte de valores hasta el mes de noviembre del 2023, por lo que es necesario contar con esta contratación para poder abastecer dichas tiendas y la operativa diaria de las mismas, de lo contrario no se podría realizar algunas labores diarias, además provocaría perdidas por ventas en las Tiendas.</t>
  </si>
  <si>
    <t>Para realizar el control en la calidad del servicio logístico que se está recibiendo se realizarán las siguientes acciones por parte de la persona administradora de contrato:_x000D_
_x000D_
Línea 1: Se realizarán revisiones exhaustivas aleatorias al mes de las cargas que se entregan en la bodega principal del área de Empresas Comerciales, evidenciando los hallazgos en una minuta de visita, estas revisiones se realizarán a decisión de la Administración._x000D_
_x000D_
Cuando así se amerite y con previa orden por parte de la Administración se podrá contar con una persona del Unidad de Logística de Empresas Comerciales en todas las aperturas de los camiones que realicen la entrega de la mercadería en la bodega principal de Empresas Comerciales._x000D_
_x000D_
Línea 2: Para realizar la entrega en las tiendas del AEROPUERTO INTERNACIONAL JUAN SANTAMARIA, se contará con la presencia de un coordinador de tienda, jefe de tienda, o persona designada por el IMAS, según sea el caso, quien confirmará que el número de marchamo sea el mismo que se indica en la boleta de recepción de mercadería (al salir de la bodega general), en caso de no existir anomalías firmará aceptando la entrega y se procederá con la apertura del camión. En la actualidad el horario de entrega en tiendas es entre las 4:00pm y las 9:00pm los 365 días del año._x000D_
_x000D_
De igual forma sucederá con las entregas que se realicen en la bodega de las tiendas ubicadas en el Aeropuerto Internacional Daniel Oduber, donde el coordinador de tienda, o el jefe de tienda, o persona designada por el IMAS según corresponda, será quien reciba la mercadería, en cuyo caso verifica el marchamo y se deja la boleta original de la recepción de la mercadería, la copia de dicha boleta será entregada al transportista._x000D_
Posteriormente la boleta original será remitida a la persona designada que ocupe el cargo de Técnico de logística e importaciones para su custodia en archivo._x000D_
_x000D_
En todos los puntos de venta la persona designada para recibir la mercadería verificará los productos entregados contra la boleta de requisición despachada de la bodega principal o auxiliar (según sea el caso)._x000D_
_x000D_
Verificación mensual previa a la tramitación de las facturas, de la cancelación al día de las cuotas de la caja costarricense de Seguro Social, FODESAF y el IMAS, esta revisión será realizada por Ruth Chaves Solera, o la persona que ocupe el puesto de técnico administrativo.</t>
  </si>
  <si>
    <t>Se realiza la carga en el sistema con cantidad uno (1) para cada una de las líneas debido a que el monto estimado es del servicio por mes este puede ser variable según la cantidad de viajes que se requieran.</t>
  </si>
  <si>
    <t>12/04/2023 09:11</t>
  </si>
  <si>
    <t>17/04/2023</t>
  </si>
  <si>
    <t>78101802</t>
  </si>
  <si>
    <t>92154748</t>
  </si>
  <si>
    <t>0062023009900004</t>
  </si>
  <si>
    <t>2023LD-000010-0005300001</t>
  </si>
  <si>
    <t>CONTRATACIÓN DE SERVICIO DE RECOLECCIÓN Y TRANSPORTE DE VALORES CON UNIDADES MÓVILES BLINDADAS.</t>
  </si>
  <si>
    <t>CRC 36973684,08</t>
  </si>
  <si>
    <t>10014820</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</si>
  <si>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El Programa de Empresas Comerciales carece del personal (plazas), del equipo_x000D_
motorizado (camiones blindados, etc.), y de las condiciones generales, para satisfacer por cuenta propia las necesidades para llevar a cabo la función de_x000D_
recolección y transporte de valores._x000D_
_x000D_
El servicio de transporte, recolección y custodia de valores se encuentra contratado actualmente con el Consorcio BCR y la subsidiaria BCR Logística, quienes dejarán de brindar estos servicios a partir de noviembre del 2023, razón por la cual se debe aplicar un proceso de contratación._x000D_
_x000D_
En virtud de lo indicado, se requiere satisfacer la necesidad operativa indispensable mediante la contratación del servicio de transporte de valores para el programa de Empresas Comerciales.</t>
  </si>
  <si>
    <t>Para el control de calidad del servicio de recolección y transporte de valores se les asignará a los Profesionales de Coordinación Administrativa de Empresas Comerciales en unión con la persona administradora del contrato._x000D_
_x000D_
La persona que funge como Administrador General de Empresas Comerciales tendrá un papel activo también en la verificación y fiscalización del contrato.</t>
  </si>
  <si>
    <t>Siendo el servicio de recolección y transporte de valores, parte vital de la cadena de valor de las empresas comerciales, la contratación de dicho servicio contribuiría a la maximización de las utilidades del programa que posteriormente serán trasladadas al Instituto Mixto de Ayuda Social, para su objetivo primordial de combate a la pobreza._x000D_
_x000D_
Además, se requiere satisfacer la necesidad operativa indispensable mediante la contratación del servicio de Recolección y Transporte de Valores hacia la entidad bancaria desde las tiendas libres de impuesto del IMAS en los Aeropuertos Internacionales Juan Santamaría, Daniel Oduber Quirós y en caso de aperturas de tiendas en fronteras, puertos y cualquier otra parte del país.</t>
  </si>
  <si>
    <t>Empresas Comerciales y Tiendas libres de Impuestos cuenta con una contratación para el servicio de recolección y transporte de valores hasta el mes de noviembre del 2023 por parte del consorcio BCR y su subsidiaria BCR Logística, por lo que es necesario contar con esta contratación para poder trasladar los valores de éstas tiendas de manera segura para los intereses de la Institución.</t>
  </si>
  <si>
    <t>Para el control de calidad del servicio de transporte de valores se les asignara a los Profesionales de Coordinación Administrativa de Empresas Comerciales en unión con la persona administradora del contrato._x000D_
_x000D_
Verificación mensual previa a la tramitación de las facturas, de la cancelación al día de las cuotas de la CCSS, FODESAF y el IMAS, esta revisión será realizada la Unidad de Coordinación Administrativa.</t>
  </si>
  <si>
    <t>Se realiza la carga en el sistema con cantidad uno (1)  para cada una de las líneas._x000D_
_x000D_
El Transporte de Valores el monto se establece por cada servicio (cada transporte)._x000D_
_x000D_
El monto de bolsas de seguridad es por unidad (valor de cada bolsa)_x000D_
_x000D_
El monto de las planillas para reporte de las remesas enviadas (1) corresponde a 50 unidades._x000D_
_x000D_
El monto de cada una de las líneas de los servicios puede ser variables según la cantidad de viajes, bolsas para el traslado de dinero y planillas que se requieran según el aumento o disminución en la recaudación de los recursos económicos recibidos en las Tiendas Libres del IMAS._x000D_
_x000D_
NOTA: El monto estimado es una proyección de las cantidades estimadas a utilizar._x000D_
_x000D_
Para las bolsas al mes 52 unidades_x000D_
_x000D_
Para las planillas al mes 2 unidades.</t>
  </si>
  <si>
    <t>12/04/2023 09:34</t>
  </si>
  <si>
    <t>28/04/2023</t>
  </si>
  <si>
    <t>28/04/2023 13:36</t>
  </si>
  <si>
    <t>04/05/2023 09:05</t>
  </si>
  <si>
    <t>44111615</t>
  </si>
  <si>
    <t>92130657</t>
  </si>
  <si>
    <t>92121802</t>
  </si>
  <si>
    <t>92155619</t>
  </si>
  <si>
    <t>14111822</t>
  </si>
  <si>
    <t>92235148</t>
  </si>
  <si>
    <t>0062023009900005</t>
  </si>
  <si>
    <t>CONTRATACIÓN DE SERVICIOS DE TRANSPORTES LOGÍSTICOS DE MERCANCIAS PARA LAS TIENDAS LIBRES DE EMPRESAS COMERCIALES DEL IMAS.</t>
  </si>
  <si>
    <t>CRC 152171941,76</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</si>
  <si>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Dicha operación conlleva efectuar una serie de trámites en el proceso traslado de mercancías propiedad del IMAS desde el almacén fiscal a la bodega principal del IMAS y de la Bodega Principal a Bodegas Auxiliares y tiendas IMAS._x000D_
_x000D_
El Programa de Empresas Comerciales carece del personal (plazas), del equipo motorizado (camiones, camiones caucionados), y de las condiciones generales, para satisfacer por cuenta propia las necesidades logísticas que la actividad comercial que desarrolla requiere._x000D_
_x000D_
En virtud de lo indicado, se requiere satisfacer la necesidad operativa indispensable mediante la contratación del servicio de transporte caucionado de los Almacenes Fiscales a Bodega Principal en Alajuela para el programa de Empresas Comerciales. Así como del servicio de transporte de distribución de mercancías a bodega auxiliar de AIDQ en Liberia y a las tiendas Duty Free del IMAS (AIJS en Alajuela, Peñas Blancas y Paso Canoas).</t>
  </si>
  <si>
    <t>Se designará a Claudio Chinchilla Castro jefe de la Unidad de Logística e Importaciones como Administrador del Contrato quien tendrá la obligación y responsabilidad de que se realice la correcta verificación y ejecución contractual, brindando las facilidades al adjudicado mediante la coordinación con las autoridades Aeroportuarias para que pueda ejecutar las actividades contractuales._x000D_
_x000D_
En caso de que se requiera un soporte adicional se contará con la persona que funge como Administrador General de Empresas Comerciales, el cual participará en la verificación y fiscalización del contrato.</t>
  </si>
  <si>
    <t>Siendo los servicios de transporte caucionado y transporte de distribución, parte esencial de la cadena de valor de las Empresas Comerciales, la contratación de dicho servicio contribuiría a la maximización de las utilidades del programa, las cuales posteriormente serán trasladadas al Instituto Mixto de Ayuda Social, para ser invertidas en los programas de atención de combate a la pobreza._x000D_
_x000D_
Además, se requiere satisfacer la necesidad operativa indispensable, mediante la contratación de los servicios de transportes Logísticos para tiendas libres de Empresas Comerciales, IMAS.</t>
  </si>
  <si>
    <t>El Programa de Empresas Comerciales cuenta con una contratación para los servicios de transportes logísticos y servicio de transporte de valores las cuales están vigentes hasta el mes de noviembre del 2023, por lo que es necesario contar con esta contratación para poder abastecer dichas tiendas y su operación diaria, de no contar con este servicio se pueden ver afectadas las labores diarias, lo cual se traduciría en pérdidas por ventas en las Tiendas. _x000D_
_x000D_
A través del tiempo este requerimiento se ha satisfecho mediante contrataciones similares, por lo que resulta una muy buena solución técnica para satisfacer la necesidad de Empresas Comerciales.</t>
  </si>
  <si>
    <t>Para realizar el control en la calidad del servicio logístico que se está recibiendo se realizarán las siguientes acciones por parte de la persona administradora de contrato:_x000D_
_x000D_
Línea 1, 2 y 3: El Administrador de contrato con ayuda de los colaboradores de la Unidad de Logística e Importaciones, realizarán revisiones exhaustivas aleatorias a las cargas que se entregan en la bodega principal del área de Empresas Comerciales, evidenciando los hallazgos en una minuta de visita, estas revisiones se realizarán a decisión de la Administración._x000D_
_x000D_
Cuando así se amerite y con previa orden por parte de la Administración de Empresas Comerciales, se podrá contar con una persona de la Unidad de Logística de Empresas Comerciales en todas las aperturas de los camiones que se realicen para la entrega de la mercadería en la bodega principal de Empresas Comerciales._x000D_
_x000D_
Línea 4 y 5: Para realizar la entrega en las tiendas Duty Free del IMAS del AEROPUERTO INTERNACIONAL JUAN SANTAMARIA, el transportista deberá descargar la mercadería y llevarla hasta las tiendas donde se contará con la presencia de un jefe de tienda o una persona designada por esa jefatura, quien confirmará que el número de marchamo sea el mismo que se indica en la boleta de recepción de mercadería (al salir de la bodega general), en caso de no existir anomalías firmará aceptando la entrega y se procederá con la apertura del camión. _x000D_
_x000D_
Líneas 6: Para realizar la entrega en la Bodega Auxiliar ubicada en AEROPUERTO INTERNACIONAL DANIEL ODUBER QUIROS, se contará con el personal de la empresa que administra la bodega auxiliar, quien confirmará que el número de marchamo sea el mismo que se indica en la boleta de recepción de mercadería (al salir de la bodega principal de Empresas Comerciales en Alajuela), en caso de no existir anomalías firmará aceptando la entrega, se procederá con la apertura del camión y la respectiva descarga._x000D_
_x000D_
En el caso de AIDOQ el encargado de bodega auxiliar será el responsable de verificar la entrega de los productos, posteriormente las dos tiendas de Liberia realizarán las requisiciones a dicha bodega._x000D_
_x000D_
Línea 7: Para realizar la entrega en las tiendas Duty Free del IMAS en Peñas Blancas, el transportista deberá descargar la mercadería y llevarla hasta las tiendas donde se contará con la presencia de un jefe de tienda o una persona designada por esa jefatura, quien confirmará que el número de marchamo sea el mismo que se indica en la boleta de recepción de mercadería (al salir de la bodega general), en caso de no existir anomalías firmará aceptando la entrega y se procederá con la apertura del camión._x000D_
_x000D_
Línea 8: Para realizar la entrega en las tiendas Duty Free del IMAS en Paso Canoas, el transportista deberá descargar la mercadería y llevarla hasta las tiendas donde se contará con la presencia de un jefe de tienda o una persona designada por esa jefatura, quien confirmará que el número de marchamo sea el mismo que se indica en la boleta de recepción de mercadería (al sal</t>
  </si>
  <si>
    <t>Se realiza la carga en el sistema con cantidad uno (1) para cada una de las líneas, el monto unitario con valor uno (1) al ser la modalidad por demanda, la cantidad de viajes y tipo de camión podrá ser variable según la necesidad de la Administración de Empresas Comerciales del IMAS._x000D_
 _x000D_
El contrato se realizará por 1 año.</t>
  </si>
  <si>
    <t>17/04/2023 10:53</t>
  </si>
  <si>
    <t>07/06/2023</t>
  </si>
  <si>
    <t>05/05/2023 14:57</t>
  </si>
  <si>
    <t>12/05/2023 09:21</t>
  </si>
  <si>
    <t>0062023009900006</t>
  </si>
  <si>
    <t>2023LE-000004-0005300001</t>
  </si>
  <si>
    <t>CONTRATACIÓN DE SERVICIOS DE UNA AGENCIA ADUANAL PARA EL ÁREA DE EMPRESAS COMERCIALES DE IMAS.</t>
  </si>
  <si>
    <t>CRC 101124179,12</t>
  </si>
  <si>
    <t>10014882</t>
  </si>
  <si>
    <t>La Legislación Costarricense ha otorgado de manera exclusiva al Instituto Mixto de Ayuda Social (IMAS) la operación de las Tiendas Libres de Derechos e Impuestos, en aeropuertos internacionales, puertos y puestos fronterizos. Donde además se constituye un régimen aduanal de importación definitiva especial denominado Tiendas Libres.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_x000D_
Atendiendo lo anterior, el IMAS, en su estructura organizacional ha designado al Área de Empresas Comerciales como responsable de administrar las Tiendas Libres que operan en el Aeropuerto Internacional Juan Santamaría y en el Aeropuerto Internacional Daniel Oduber Quirós. _x000D_
Dicha operación conlleva efectuar una serie de trámites especializados que deben realizarse a nivel aduanero y con entidades diversas relacionadas, a los efectos de importar y nacionalizar las mercaderías adquiridas por el IMAS en el exterior del país. _x000D_
También implica una variedad de trámites requeridos en el proceso de Cesión de Derechos de mercancías ingresadas en regímenes aduanales diferentes al de Tiendas Libres. De tal manera que, habiendo cumplido con la tramitología y normativa, estas mercaderías puedan ser vendidas en las Tiendas Libres de Impuesto del IMAS. _x000D_
El Área de Empresas Comerciales del IMAS no cuenta con una unidad especializada, ni con personal técnico especializado de planta con los requisitos de Agente Aduanero quienes podrían actuar institucionalmente como auxiliares de la gestión pública aduanera conforme lo permite la legislación. Tampoco se cuenta con la disponibilidad de plazas suficientes para suplir esta necesidad. _x000D_
Por lo tanto, con base a lo expuesto y dado que la materia Aduanera es altamente especializada, resulta necesario contar con los servicios de agencias aduanales que brinden los servicios requeridos por el Área de Empresas Comerciales del IMAS._x000D_
De manera primordial, la administración busca garantizarse que en la prestación de los servicios adquiridos por medio de esta contratación se atiendan los siguientes Principios Generales:_x000D_
•	Seguridad y/o salvaguarda de las mercaderías, los bienes y recursos públicos, utilizados en el proceso de prestación del servicio. _x000D_
•	Eficiencia y eficacia en las labores efectuadas, que permita alta agilidad y mejor funcionamiento en el proceso de importación, nacionalización y/o cesión de derechos de mercaderías. _x000D_
•	Economicidad por medio de la aplicación de tarifas razonables, competitivas y dentro de los parámetros que el mercado establece para retribuir dichos servicios. _x000D_
•	Transparencia operativa, información oportuna y observancia de la normativa aplicable a los diversos procesos realizados.</t>
  </si>
  <si>
    <t>Se designará como administrador del contrato al señor Claudio Chinchilla Castro,  Jefe de la Unidad de Logística e Importaciones, quien tendrá la obligación y responsabilidad de que se realice la correcta verificación y ejecución contractual¸ para facilitar la labor del contratista se mantendrán acciones de comunicación y coordinación, y cuando sea pertinente el suministro de información._x000D_
_x000D_
Para la verificación de la correcta ejecución del contrato, el Área de Empresas Comerciales dispondrá de las personas Profesionales asignadas en la Unidad de Logística e Importaciones, quienes estarán directamente vinculados a la correcta recepción contractual en conjunto con el jefe de la Unidad de Logística e Importaciones.</t>
  </si>
  <si>
    <t>Se requiere satisfacer con el Servicio de Agencia Aduanal una parte vital en la cadena de valor de Empresas Comerciales, dicho servicio contribuirá en la agilidad en los trámites del proceso de gestión aduanal de las mercaderías importadas o cesionadas al IMAS, donde una vez recibidos todos los documentos necesarios como facturas, carta de porte, contratos de cesión y demás, el trámite para poner a disposición la mercadería al IMAS se realice a la mayor brevedad posible. _x000D_
_x000D_
Tener el respaldo y asesoría legal especializada en temas aduaneros en los que se pueda ver relacionada la institución con la importación de los productos requeridos para el correcto funcionamiento del Área de Empresas Comerciales. Estos servicios se establecen en el artículo 134 y 135 de la Ley General de Aduanas y en su reglamento en la sección IX de Tiendas Libres desde artículo 175 al 185 para instituciones que trabajan bajo la modalidad de tiendas libres._x000D_
_x000D_
El servicio tiene una vinculación directa con el internamiento de mercancías al régimen definitivo de Tiendas Libres, en virtud de la facultad de explotación de las tiendas Libres de Derecho que ostenta el IMAS, cuyo fin público es generar recursos financieros mediante utilidades que sean destinadas por la Institución para el combate de la pobreza extrema y pobreza en Costa Rica.</t>
  </si>
  <si>
    <t>El Programa de Empresas Comerciales no cuenta con personal capacitado para que realice el proceso de Agencia Aduanal, en virtud de lo indicado se requiere satisfacer la necesidad operativa indispensable mediante la contratación de una Persona Física o Jurídica, que brinde el material solicitado. _x000D_
_x000D_
Empresas Comerciales se ve con la necesidad de realizar un procedimiento por demanda debido a que la variación de utilización de los servicios no es constante por el contrario es muy variable dependiendo de las temporadas del año y de la necesidad que tenga la Administración._x000D_
_x000D_
Se espera que el Servicio de Agencia Aduanal brinde la seguridad de las mercancías utilizados en la prestación del servicio mediante las ventas realizadas en las Tiendas Duty Free de IMAS, eficiencia en los procesos de importación, nacionalización y cesión de derechos de las mercancías, tarifas razonables dentro de los parámetros del mercado y transparencia operativa, información oportuna y observancia de la normativa aplicable a los diversos procesos realizados._x000D_
_x000D_
Con esta solución técnica El Programa de Empresas Comerciales del IMAS puede abastecer de una manera más eficiente y eficaz de mercancías para las tiendas mejorando la operativa de las mismas y aumentando la recaudación de dinero necesario para el fin principal de este programa que es la ayuda para bienestar social.</t>
  </si>
  <si>
    <t>La persona administradora de contrato velará por que el tiempo de respuesta a las consultas realizadas se dé en un máximo de un (1) día hábil medido en duración entre el momento de la presentación de la consulta y la respuesta al IMAS. _x000D_
_x000D_
La persona administradora de contrato deberá revisar el tiempo en la generación de DUAS, para que se cumpla el tiempo solicitado para la creación de estos. _x000D_
_x000D_
Deberá, además, llevar a cabo la revisión de que el servicio prestado cumpla a cabalidad con los requisitos solicitados en el cartel y además se dé en el tiempo indicado. _x000D_
_x000D_
Por medio de las reuniones que se generan, según las necesidades de ejecución contractual la persona administradora de contrato llevará un seguimiento en el servicio prestado, con el fin de que se logre mejorar, si así fuera el caso, situaciones en relación con la ejecución contractual._x000D_
_x000D_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</si>
  <si>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Esta contratación se basa en los servicios de agencia aduanal por lo que de acuerdo con las particularidades del objeto contractual los riesgos que se identifican son:  _x000D_
_x000D_
• La no presentación de ofertas que puedan brindar las condiciones requeridas, lo que provocaría que la contratación quede en estado infructuoso._x000D_
_x000D_
• El no cumplimiento de las metas y objetivos del programa._x000D_
_x000D_
• Atrasos en la generación de los DUAS, puede provocar faltantes de mercancía en las tiendas.</t>
  </si>
  <si>
    <t>El monto estimado para cada línea se indica por 1 colon al ser modalidad por demanda, y la cantidad unitaria es de 1 servicio._x000D_
_x000D_
Se estima el contrato por 1 año con posibilidad de 3 prórrogas facultativas.</t>
  </si>
  <si>
    <t>08/06/2023 11:19</t>
  </si>
  <si>
    <t>12/06/2023 07:06</t>
  </si>
  <si>
    <t>13/06/2023 15:01</t>
  </si>
  <si>
    <t>78141502</t>
  </si>
  <si>
    <t>92202735</t>
  </si>
  <si>
    <t>92202736</t>
  </si>
  <si>
    <t>92202750</t>
  </si>
  <si>
    <t>0062023009900007</t>
  </si>
  <si>
    <t>2023LD-000034-0005300001</t>
  </si>
  <si>
    <t>Contratación de servicios profesionales para la adquisición de un estudio de mercado de salarios para los cargos de Empresas Comerciales.</t>
  </si>
  <si>
    <t>CRC 1820724,37</t>
  </si>
  <si>
    <t>10014906</t>
  </si>
  <si>
    <t>La Ley de Creación del Instituto Mixto de Ayuda Social, No. 4760 actualizada, en el artículo_x000D_
No. 2 establece que la finalidad del IMAS es resolver el problema de la Pobreza Extrema_x000D_
y la pobreza en el país, para lo cual utilizará los recursos que le sean encomendados,_x000D_
según lo siguiente:_x000D_
“ARTÍCULO 2.- El IMAS tiene como finalidad resolver el problema de la pobreza extrema_x000D_
en el país, para lo cual deberá planear, dirigir, ejecutar y controlar un plan nacional_x000D_
destinado a dicho fin. Para ese objetivo utilizará todos los recursos humanos y económicos_x000D_
que sean puestos a su servicio por los empresarios y trabajadores del país, instituciones_x000D_
del sector público nacionales o extranjeras, organizaciones privadas de toda naturaleza,_x000D_
instituciones religiosas y demás grupos interesados en participar en el Plan Nacional de_x000D_
Lucha contra la Pobreza.”_x000D_
La Ley de Fortalecimiento Financiero del IMAS, Nº. 8563, que reforma la Ley Nº 4760,_x000D_
establece el derecho de explotación de las Tiendas libres de derechos, conforme lo_x000D_
siguiente:_x000D_
“Artículo 14 bis. — Otórguese al IMAS la explotación exclusiva de puestos libres de_x000D_
derechos en los puertos, las fronteras y los aeropuertos internacionales”._x000D_
Esa misma norma legal, en el artículo Nº 14, establece que los recursos que se generen_x000D_
en la explotación de las tiendas libres de impuestos serán destinados para los Programas_x000D_
de Inversión Social de la Institución, debiendo aportarse al Consejo Técnico de Aviación_x000D_
Civil hasta un 20% de las utilidades anuales declaradas (en caso de aeropuertos_x000D_
internacionales)._x000D_
“Artículo 14.—_x000D_
h) La totalidad de los recursos provenientes de las utilidades obtenidas por el IMAS con_x000D_
motivo de la explotación exclusiva de puestos libres de derechos en los puertos, las_x000D_
fronteras y los aeropuertos internacionales, deberán ser utilizados por esta Institución,_x000D_
2_x000D_
exclusivamente en el cumplimiento de los fines sociales que su Ley constitutiva le atribuye; quedará expresamente prohibido utilizar dichas utilidades para gastos administrativos o para cualquier otro fin ajeno a los estipulados en el artículo 4 de la presente Ley._x000D_
En el caso de los puestos libres de derechos en aeropuertos internacionales, una vez realizada la correspondiente declaratoria anual, el IMAS girará hasta un veinte por ciento (20%) de las utilidades referidas, al Consejo Técnico de Aviación Civil, como pago por el uso de las áreas correspondientes […]”._x000D_
Así, las Tiendas del IMAS son una actividad comercial cuyo derecho de explotación le ha sido dado a la Institución, como un instrumento financiero previsto para generar recursos económicos frescos destinados al cumplimiento del fin público para el cual existe el Instituto._x000D_
El derecho de explotación abarca además los puestos fronterizos, aspecto que se planea desarrollar mediante la apertura de un nuevo punto de ventas en el Puesto fronterizo de Peñas Blancas._x000D_
Por otra parte, el Decreto Ejecutivo Nº 36855 MP-MTSS-MBSF, Reglamento Orgánico del Instituto Mixto de Ay</t>
  </si>
  <si>
    <t>Para la supervisión y coordinación de este trabajo, se contará con el recurso humano de Empresas Comerciales y de Desarrollo Humano, dentro de cuales están las personas que ejercerán la función de administradores/as de contrato como primeros responsables de brindar o coordinar las facilidades para que la empresa contratada ejecute las labores requeridas._x000D_
Hay que destacar, que el IMAS suministrará a la parte contratista la información pertinente a los perfiles de cargos, así como la información que sea necesaria para ejecutar de la mejor forma esta contratación. Las personas designadas como administradores/as de contrato, dada la naturaleza del servicio, serán: Melchor Marcos Hurtado, Administrador General de Empresa Comerciales y Karina de los Angeles Sanabria Ramírez, Profesional en Desarrollo Humano 3._x000D_
El IMAS facilitará el espacio físico cuando se requiera en caso de reuniones o sesiones de trabajo presenciales con la empresa contratista, dentro del horario institucional.</t>
  </si>
  <si>
    <t>Siendo que la determinación de los salarios para la tramitación de las nuevas plazas requeridas para atender las diversas áreas del negocio, es parte de los elementos técnicos necesarios y que dichas plazas son indispensables para garantizar la continuidad de la operación de las tiendas del IMAS; mediante esta contratación se obtendrán tales insumos necesarios para poder garantizar la continuidad del negocio y que a su vez contribuye con la finalidad que la Ley No. 4760 dispuso para Empresas Comerciales, de generar recursos económicos para el financiamiento de los programas sociales del IMAS, mediante la venta de mercancías y la correspondiente generación de utilidades.</t>
  </si>
  <si>
    <t>Se ha determinado que, con el fin de contar con una propuesta salarial tanto para los puestos actualmente existentes en Empresas Comerciales como para los puestos por cubrir para atender los servicios logísticos y bancarios que actualmente brinda el consorcio BCR - BCR Logística, cuyo contrato expira en noviembre 2023, se requiere contar con un estudio de mercado de salarios, afín al quehacer de Empresas Comerciales del IMAS en la industria retail”._x000D_
7_x000D_
Por conveniencia institucional, debido principalmente a la urgencia con la que se requiere contar con el estudio de salarios antes citado, Empresas Comerciales y Desarrollo Humano acordaron que debía realizarse una contratación externa. Según los alcances del estudio de mercado, se ha podido identificar que existen varias empresas especializadas y de reconocido prestigio en el medio nacional (y algunas también en el internacional) que elaboran estudios de salarios. Algunas de ellas ya cuentan con encuestas salariales preelaboradas por medio de las cuales disponen de parámetros, tales como: promedio, mediana y salarios según percentiles, para una gran variedad de puestos y sectores económicos._x000D_
Se considera que, la manera más eficiente tanto en tiempo como en recursos económicos de obtener tales parámetros salariales para Empresas Comerciales, y por lo tanto, la que cumple con el principio de Valor del Dinero (conforme al artículo No. 8 de la Ley de Contratación Pública) es contratar un estudio tipo suscripción, que ya haya sido elaborado por una empresa especializada, que contemple los salarios que pagan diversos negocios relacionados con Empresas Comerciales y que tengan puestos similares u homólogos</t>
  </si>
  <si>
    <t>Mediante las acciones de seguimiento a la ejecución contractual conjuntamente Desarrollo Humano y Empresas Comerciales, verificarán que la información suministrada sea la requerida, en apego a las disposiciones del objeto contractual._x000D_
A tal efecto, se revisará el detalle de los salarios suministrados, su correspondencia u homologación con los cargos de Empresas Comerciales, así como las empresas a las que pertenecen y su caracterización en función que sea acorde con las características de Empresas Comerciales.</t>
  </si>
  <si>
    <t>Incumplimiento de los plazos:_x000D_
La persona o empresa adjudicada podría no cumplir con los plazos de contratación para la prestación del servicio, lo que generaría retrasos en el proceso de solicitud y aprobación de las plazas requeridas por parte de las autoridades correspondientes._x000D_
Incumplimiento de las características del estudio:_x000D_
La persona o empresa adjudicada podría entregar un informe que no cumpla con la cantidad y calidad esperada de los salarios requeridos, por lo que el trabajo final no tendría la calidad necesaria para ser presentado ante las autoridades correspondientes para aprobación de las plazas requeridas._x000D_
Para contener estos riesgos las personas administradoras del contrato efectuarán las verificaciones pertinentes, solicitarán a la parte contratista la información relevante al respecto y determinarán las acciones oportunas y pertinentes para minimizar la materialización de estos riesgos, lo cual conllevará que la parte contratista deba ejecutar o corregir alguna de esas acciones; o bien, tomar las previsiones que sean pertinentes.</t>
  </si>
  <si>
    <t>Esta contratación es para un único servicio.</t>
  </si>
  <si>
    <t>26/06/2023 16:00</t>
  </si>
  <si>
    <t>03/07/2023 07:07</t>
  </si>
  <si>
    <t>80111502</t>
  </si>
  <si>
    <t>92128402</t>
  </si>
  <si>
    <t>0062023009900008</t>
  </si>
  <si>
    <t>2023LD-000032-0005300001</t>
  </si>
  <si>
    <t>CONTRATACIÓN DE SERVICIO DE RECOLECCIÓN Y TRANSPORTE DE VALORES CON UNIDADES MÓVILES BLINDADAS</t>
  </si>
  <si>
    <t>CRC 35896037,28</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</si>
  <si>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El Programa de Empresas Comerciales carece del personal, equipo y condiciones generales para satisfacer por cuenta propia la necesidad de una vez recibido el efectivo que se genera en las tiendas, trasladarlo a la entidad bancaria y depositarlo para su acreditación en las cuentas corrientes del IMAS, todo bajo condiciones de seguridad y protección de dichos dineros._x000D_
_x000D_
El servicio de transporte, recolección y custodia de valores se encuentra contratado actualmente con el Consorcio BCR y la subsidiaria BCR Logística, quienes dejarán de brindar estos servicios a partir de noviembre del 2023, razón por la cual se debe aplicar un proceso de contratación._x000D_
_x000D_
En virtud de lo indicado, se requiere satisfacer la necesidad operativa indispensable mediante la contratación del servicio de transporte de valores para el programa de Empresas Comerciales.</t>
  </si>
  <si>
    <t>Se designará a Alicia Almendarez Zambrano jefa de la Coordinación Administrativa como Administradora del Contrato quien tendrá la obligación y responsabilidad de que se realice la correcta verificación y ejecución contractual, brindando las facilidades al adjudicado mediante la coordinación con las autoridades Aeroportuarias para que pueda ejecutar las actividades contractuales. Así mismo debe ofrecer la información de los horarios en los que podrán ingresar a las terminales aeroportuarias en Alajuela y Liberia donde se ubican las tiendas libres para la prestación del servicio. Se deberá considerar nuevos puntos de recolección ante la apertura de nuevas tiendas a futuro._x000D_
_x000D_
En caso de que se requiera un soporte adicional se contará con la persona que funge como Administrador General de Empresas Comerciales, el cual participará en la verificación y fiscalización del contrato.</t>
  </si>
  <si>
    <t>Siendo el servicio de recolección y transporte de valores, parte vital de la cadena de valor de las empresas comerciales, la contratación de dicho servicio contribuiría a la maximización de las utilidades del programa que posteriormente serán trasladadas al Instituto Mixto de Ayuda Social, para su objetivo primordial de combate a la pobreza._x000D_
_x000D_
Además, se requiere satisfacer la necesidad operativa indispensable mediante la contratación del servicio de Recolección y Transporte de Valores hacia la entidad bancaria, donde Empresas comerciales del IMAS tiene sus cuentas bancarias, desde las tiendas libres de impuesto del IMAS en los Aeropuertos Internacionales Juan Santamaría, Daniel Oduber Quirós y en caso de aperturas de tiendas en fronteras, puertos y cualquier otra parte del país.</t>
  </si>
  <si>
    <t>El Programa de Empresas Comerciales del IMAS se ve en la necesidad de contratar a una empresa externa que brinde una solución técnica para satisfacer el servicio de recolección y transporte de valores mediante unidades móviles blindadas, actualmente se mantiene una contratación que finaliza en el mes de noviembre del 2023 por  lo que es necesario contar con el servicio de recolección, traslado y depósito en cuenta corriente, bajo estándares de seguridad y confiabilidad, como solución técnica es inherente a la gestión comercial de las tiendas del IMAS por cuanto las ventas en efectivo generan dinero que debe acreditarse en las cuentas bancarias, lo cual ha sido una solución que se ha mantenido funcionando desde hace mucho tiempo, siendo necesario renovar esta contratación mediante un nuevo procedimiento.</t>
  </si>
  <si>
    <t>Por parte de Empresas Comerciales la Administradora del contrato en conjunto con el personal de coordinación administrativa que ella asigne serán los encargados de:_x000D_
_x000D_
•	Realizar el control y fiscalización del servicio de transporte de valores mediante la revisión de las copias físicas de las planillas preparadas por cada servicio realizado, cotejado con la información que la empresa adjudicada brinde mediante un reporte mensual que se presente en el momento en que se envía la factura electrónica._x000D_
_x000D_
•	Se hará la verificación mensual previa a la tramitación de las facturas, de que la empresa adjudicada se encuentra al día con el pago de las cuotas de la CCSS, FODESAF y el IMAS.</t>
  </si>
  <si>
    <t>Incumplimiento de los plazos: El adjudicado podría no cumplir con los horarios establecidos en el contrato para la prestación del servicio de recolección y transporte de valores con unidades móviles blindadas, lo que puede aumentar el riesgo de resguardar montos significativos de dinero en efectivo._x000D_
Falta de flexibilidad: El adjudicado podría no tener flexibilidad para variar el horario de recolección de la remesa, en caso de presentarse alguna situación de emergencia en las terminales aeroportuarias donde por algún tipo de alerta se impida el ingreso de personas a los Aeropuertos, teniendo que retrasar la hora de ingreso o volver en otro horario del mismo día. Lo cual afecta en la recolección del efectivo recaudado._x000D_
Protección insuficiente del dinero:  Durante la ejecución contractual podrían presentarse situaciones donde aumente el riesgo de robo o perdida del dinero transportado a la entidad bancaria donde se depositará los valores remesados._x000D_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</si>
  <si>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realiza la carga en el sistema con cantidad uno (1)  para cada una de las líneas._x000D_
_x000D_
El Transporte de Valores el monto se establece por cada servicio (cada transporte) en la línea 1 los servicios dentro del GAM y en la línea 2 los servicios fuera del GAM._x000D_
_x000D_
El monto de bolsas de seguridad es por unidad (valor de cada bolsa)_x000D_
_x000D_
El monto de las planillas para reporte de las remesas enviadas (1) corresponde a 50 unidades._x000D_
_x000D_
El monto de cada una de las líneas de los servicios puede ser variables según la cantidad de viajes, bolsas para el traslado de dinero y planillas que se requieran según el aumento o disminución en la recaudación de los recursos económicos recibidos en las Tiendas Libres del IMAS._x000D_
_x000D_
NOTA: El monto estimado es una proyección de las cantidades a utilizar._x000D_
_x000D_
Línea 1. Para los servicios dentro del GAM al mes se estima 13 viajes._x000D_
_x000D_
Línea 2 .Para los servicios fuera del GAM al mes se estima 13 viajes._x000D_
_x000D_
Línea 3. Para las bolsas al mes 52 unidades_x000D_
_x000D_
Línea 4.Para las planillas al mes 2 unidades. (considerando que cada block trae 50 planillas)</t>
  </si>
  <si>
    <t>06/07/2023 15:42</t>
  </si>
  <si>
    <t>07/07/2023 14:07</t>
  </si>
  <si>
    <t>07/07/2023 15:57</t>
  </si>
  <si>
    <t>0062023009900009</t>
  </si>
  <si>
    <t>2023PX-000005-0005300001</t>
  </si>
  <si>
    <t>CONTRATO ENTRE ENTES DE DERECHO PUBLICO, PARA LOS SERVICIOS DE ADMINISTRACION DE BODEGAS, SERVICIO DE TRANSPORTES LOGISTICOS Y RECAUDACION DE VENTAS PARA TIENDAS DEL IMAS.</t>
  </si>
  <si>
    <t>CRC 838402249,44</t>
  </si>
  <si>
    <t>10014818 / 10014819/ 10014963/ 10014964</t>
  </si>
  <si>
    <t xml:space="preserve">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Dicha operación conlleva efectuar una serie de trámites especializados que deben realizarse a nivel logístico y con entidades diversas relacionadas, a los efectos de importar y nacionalizar las mercaderías adquiridas por el IMAS en el exterior del país._x000D_
En relación con la administración de las bodegas, se requiere satisfacer la necesidad operativa indispensable mediante la contratación de una empresa que brinde el servicio de administración y almacenamiento de mercancías en bodega principal, bodega auxiliar y espacio adicional para Empresas Comerciales, donde se dispone de la mercancía para la venta, como parte de_x000D_
este servicio es menester la recepción, verificación, almacenamiento, preparación y despacho a tiendas o bodegas auxiliares de dichas mercancías. Incluyendo la administración de bodega auxiliar en Liberia y la entrega de las mercancías en cada tienda IMAS en el Aeropuerto Juan Santamaría, a futuro en las Tiendas Duty Free IMAS en Peñas Blancas y en Paso Canoas._x000D_
Para el servicio de transportes logísticos el Programa de Empresas Comerciales carece del personal (plazas), del equipo motorizado (camiones, camiones caucionados), y de las condiciones generales para satisfacer la necesidad, es indispensable una contratación del servicio de transporte caucionado de los Almacenes Fiscales a Bodega Principal en Alajuela, así como del servicio de transporte de distribución de mercancías a bodega auxiliar de AIDQ en Liberia y a las tiendas Duty Free del IMAS (AIJS en Alajuela, Peñas Blancas y Paso Canoas) y contar con un espacio adicional donde se pueda almacenar de ser necesario una cantidad de tarimas de mercancías._x000D_
Respecto al servicio de recaudación de ventas mediante cajeros humanos, el Programa de Empresas Comerciales carece del personal (plazas), se requiere satisfacer la necesidad operativa indispensable mediante la contratación por horas del servicio de recaudación de las ventas. Se tiene previsto una posible apertura de tiendas IMAS en </t>
  </si>
  <si>
    <t>Se designa a Claudio Chinchilla Castro, jefe de la Unidad de Logística e Importaciones, como el Administrador del Contrato para los servicios logísticos quien tendrá la obligación y responsabilidad de que se realice la correcta verificación y ejecución contractual, brindando las facilidades para la labor del contratista, manteniendo acciones de comunicación y coordinación cuando sea pertinente el suministro de información. Además de gestionar con las autoridades Aeroportuarias con AERIS y CORIPORT para que pueda ejecutar las actividades contractuales mediante la coordinación para el ingreso a las terminales Aeroportuarias de AIJS y AIDOQ._x000D_
Cuando el administrador del contrato considere necesario podrá realizar, o designar al personal de la unidad de logística e importaciones para realizar revisiones aleatorias de las mercancías que ingresen, de las que se encuentran almacenadas o salen, de la bodega principal o de las bodegas auxiliares, a los efectos de garantizar la adecuada ejecución contractual, evidenciando los hallazgos en una minuta. Se realizará la verificación de que se utilice el tipo de camión solicitado para el servicio de transportes logísticos._x000D_
Para la ejecución contractual el IMAS dispone de infraestructura de bodegas, además de sistema informático en el cual se registra, gestiona y lleva control del inventario (LDCOM). Al menos una vez al año el IMAS coordina la ejecución de un inventario general, para lo cual emplea el servicio de auditoría externa._x000D_
Se designa a Alicia Almendarez Zambrano, jefe de la Unidad de Coordinación Administrativa, como el Administrador del Contrato para los servicios Bancarios (recaudación de ventas), quien tendrá la obligación y responsabilidad de que se realice la correcta verificación y ejecución contractual, brindando las facilidades para la labor del contratista, manteniendo acciones de comunicación y coordinación cuando sea pertinente el suministro de información. Además de gestionar con las_x000D_
autoridades Aeroportuarias con AERIS y CORIPORT para que pueda ejecutar las actividades contractuales mediante la coordinación para el ingreso a las terminales Aeroportuarias de AIJS y AIDOQ._x000D_
Cuando el administrador del contrato considere necesario podrá contar con el apoyo del personal de la unidad de coordinación administrativa para la verificación de los depósitos y los cierres de cajeros, además de la comprobación de la calidad y cumplimiento de las horas del servicio de recaudación de las ventas de las tiendas del IMAS_x000D_
La persona que funge como Administrador General de Empresas Comerciales tendrá un papel activo también en la verificación y fiscalización del contrato.</t>
  </si>
  <si>
    <t>Los servicios logísticos (administración de bodegas y transportes logísticos) y bancarios (recaudación de ventas) son parte esencial en la cadena de valor de las Empresas Comerciales, la contratación de dichos servicios a la maximizara las utilidades del programa, que posteriormente serán trasladadas al Instituto Mixto de Ayuda Social, para su objetivo primordial de combate a la pobreza._x000D_
Además, se requiere satisfacer la necesidad operativa indispensable mediante la contratación de una persona jurídica de derecho público que brinde los servicios logísticos y bancarios, cuya contratación contribuirá con el cumplimiento de la finalidad que la Ley 4760 dispuso para Empresas Comerciales, que es generar recursos económicos para el financiamiento de los programas sociales del IMAS.</t>
  </si>
  <si>
    <t>El programa de Empresas Comerciales cuenta con una contratación para el servicio logístico (administración de inventarios, almacenamiento de mercancías y transportes logísticos) y bancarios (recaudación de las ventas mediante cajeros humanos) la cual se mantiene vigente hasta el mes de noviembre del año 2023, por lo que es necesario iniciar con el proceso de esta contratación entre entes de derecho público para poder satisfacer las necesidades de la administración de bodegas, almacenamiento, control de inventarios de mercancías para la venta, también poder abastecer las tiendas del IMAS y su operación diaria mediante los transportes logísticos y gestionar los recursos económicos producto de las ventas en las tiendas. De lo contrario no se podría realizar las labores diarias en la atención a clientes con diferentes productos, provocando disminución en las ventas en las Tiendas IMAS al no contar con variedad de mercancía en las bodegas y en la falta de trasportes para el abastecimiento de los puntos de venta, además el no poder emitir las facturas fruto de las ventas y cobrar el dinero correspondiente, provocaría pérdidas por imposibilidad de tramitar las ventas y gestionar la recaudación en las tiendas, convirtiéndose en un panorama devastador para los intereses del IMAS_x000D_
Empresas Comerciales tiene un negocio en marcha el cual es la operación de las tiendas IMAS y para el correcto funcionamiento de dicho negocio es necesario darles continuidad a los servicios de administración de bodegas, servicio de transporte logísticos y recaudación de ventas, estas actividades constituyen una cadena de valor para el correcto proceso en la gestión del negocio. Esta solución técnica ha venido operando de forma efectiva durante el tiempo, para garantizar la continuidad del negocio el BCR brinda todos los elementos necesarios tales como equipamiento y personal, la contratación entre ambos entes de derecho público_x000D_
permitirá que se den los servicios sin ningún tipo de interrupción, como ha sucedido en los últimos años._x000D_
El BCR cuenta con la capacidad técnica, para brindar el servicio de manejo de la bodega principal y auxiliares, considerando que tiene los equipos requeridos para esto, estantería metálica tipo racks, apilador, montacargas, carretillas para el traslado de mercancías a lo interno de los aeropuertos, y lo más importante, personal con conocimiento y amplia experiencia para la operación y manejo de bodegas con control aduanero, como es el caso del inventario de las Tiendas Libres del IMAS._x000D_
Además, cuenta con una flotilla de 5 camiones debidamente inscritos ante la dirección General de Aduanas, mediante autorización RES-AUT-DGA-397-2019, según se cita en dicha resolución, se autoriza al Almacén Fiscal, como Auxiliar de la Función Pública Aduanera bajo la modalidad de Transportista Aduanero, por consiguiente, está habilitado para brindar servicios de Tránsito Aduanero Nacional, de conformidad con los requisitos y obligaciones establecidas en la Ley Gener</t>
  </si>
  <si>
    <t>En el cumplimiento de todas las líneas de esta contratación, se realizará el control en la calidad del servicio logístico que se está recibiendo, se realizarán las siguientes acciones por parte de la persona administradora de contrato:_x000D_
Servicios logísticos_x000D_
Se realizarán revisiones exhaustivas de cajas de mercancías aleatorias al mes de las cargas que se entregan en la bodega principal en Alajuela, auxiliar en AIDOQ Liberia y bodega en las instalaciones del contratista, evidenciando los hallazgos en una minuta de visita, estas revisiones se realizarán a decisión de la Administración._x000D_
Cuando así se amerite y con previa orden por parte de la Unidad de Logística e Importaciones o por quien ocupe el puesto de Administrador General de Empresas Comerciales, se podrá contar con_x000D_
personal de la Unidad de Logística de Empresas Comerciales en las aperturas de los camiones que realicen la entrega de la mercadería en la bodega principal de Empresas Comerciales, o durante el proceso de despacho de camiones a las tiendas o a las bodegas auxiliares. Así como verificar los procesos de toma física de inventario y la revisión periódica de la información generada por dichas tomas físicas._x000D_
El IMAS al menos una vez al año por coordinará medio de la persona Administradora de contrato con apoyo por medio de la Unidad de Logística e Importaciones y de la persona o del quien ocupe el cargo de Administrador General, la ejecución de toma física de un inventario general total en la bodega principal, auxiliar y bodega en las instalaciones del contratista._x000D_
Cuando así se amerite y con previa orden por parte de la Administración de Empresas Comerciales, se podrá contar con una persona de la Unidad de Logística de Empresas Comerciales en todas las aperturas de los camiones que se realicen para la entrega de la mercadería en la bodega principal de Empresas Comerciales._x000D_
Para realizar la entrega en las tiendas Duty Free del IMAS del AEROPUERTO INTERNACIONAL JUAN SANTAMARIA, el transportista deberá descargar la mercadería y llevarla hasta las tiendas donde se contará con la presencia de un jefe de tienda o una persona designada por esa jefatura, quien confirmará que el número de marchamo sea el mismo que se indica en la boleta de recepción de mercadería (al salir de la bodega general), en caso de no existir anomalías firmará aceptando la entrega y se procederá con la apertura del camión. El horario queda el acuerdo entre ambas partes, se debe de cumplir el servicio los 365 días del año._x000D_
Para realizar la entrega en la Bodega Auxiliar ubicada en AEROPUERTO INTERNACIONAL DANIEL ODUBER QUIROS, se contará con el personal de la empresa que administra la bodega auxiliar, quien confirmará que el número de marchamo sea el mismo que se indica en la boleta de recepción de mercadería (al salir de la bodega principal de Empresas Comerciales en Alajuela), en caso de no existir anomalías firmará aceptando la entrega, se procederá con la apertura del camión y la respectiva descarga. El horari</t>
  </si>
  <si>
    <t>Servicios logísticos_x000D_
Incumplimiento de los plazos: El adjudicado podría no cumplir con los horarios requeridos por parte del administrador del contrato según el servicio de transportes logísticos por situaciones propias o ajenas al adjudicado_x000D_
Protección insuficiente de la mercadería: Durante la ejecución contractual podrían darse circunstancias que afecten el adecuado resguardo de la mercadería, presentándose situaciones tales como hurto o robo a pesar de las medidas de seguridad con las que cuenta el adjudicado._x000D_
Alta rotación del personal: El adjudicado puede presentar inconvenientes con el personal asignado para la preparación y entrega de mercadería, al igual que con el personal que conduce los camiones causando contingencias en los procesos._x000D_
Servicios bancarios_x000D_
Incumplimiento de los horarios: El adjudicado podría no cumplir con los horarios establecidos en el contrato para la prestación del servicio de recaudación de las ventas de las tiendas del IMAS en caso de no contar con personal para dar el servicio, lo que pondría en riesgo la operativa de las tiendas (ventas)._x000D_
Incumplimiento en la preparación de remesas: El adjudicado podría incumplir con la calendarización o coordinación de tiempos y fechas de entrega de dinero al remesero._x000D_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</si>
  <si>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En el cumplimiento de cada una de las líneas será con la modalidad según demanda.</t>
  </si>
  <si>
    <t>10/08/2023 12:40</t>
  </si>
  <si>
    <t>23/08/2023</t>
  </si>
  <si>
    <t>23/08/2023 14:42</t>
  </si>
  <si>
    <t>23/08/2023 14:48</t>
  </si>
  <si>
    <t>93151608</t>
  </si>
  <si>
    <t>92155719</t>
  </si>
  <si>
    <t/>
  </si>
  <si>
    <t>0062023009900010</t>
  </si>
  <si>
    <t>2023LD-000040-0005300001</t>
  </si>
  <si>
    <t>Contratación para la adquisición e instalación de aires acondicionados en la Tienda 14 Duty Free de IMAS.</t>
  </si>
  <si>
    <t>CRC 13439650</t>
  </si>
  <si>
    <t>10014962</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</si>
  <si>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El IMAS cuenta con nueve locales para la venta de productos, seis de ellos en el Aeropuerto Internacional Juan Santamaría (AIJS). De éstas, cuatro están en el área de salida, una de ellas se identifica como “Tienda 14”._x000D_
_x000D_
Por el AIJS circulan aproximadamente cinco millones de pasajeros cada año, la mitad de ellos se movilizan  por el área de salida. Se trata, en su mayoría, de personas con nivel adquisitivo medio-alto, acostumbrados a recibir servicio de alta calidad en un ambiente cómodo y agradable. Dentro de este ámbito, Costa Rica se esfuerza por brindar el mejor servicio a los turistas internacionales, como parte de la imagen del país y como medio para estimular la repetición de las visitas._x000D_
_x000D_
El Programa de Empresas Comerciales requiere de la compra de dos equipos de aire acondicionados necesarios ya que la Tienda Duty Free están sin aire acondicionado, este local no cuenta con suficiente ventilación, el uso constante de los equipos provoca que se presente el deterioro hasta que dejan de funcionar provocando afectaciones a los clientes y personal del IMAS._x000D_
_x000D_
En virtud de lo indicado, se requiere satisfacer la necesidad operativa indispensable mediante la contratación de una empresa que brinde el servicio para la adquisición e instalación de aires acondicionados para Empresas Comerciales del IMAS.</t>
  </si>
  <si>
    <t>Se designará a Melchor Marcos Hurtado Administrador General como Administrador del Contrato, quien tendrá la obligación y responsabilidad de que se realice la correcta verificación y ejecución contractual; además será el encargado de tramitar f la solicitud de permisos de ingreso y realización del trabajo  en el Aeropuerto Juan Santamaría donde se ubica la Tienda Duty Free r del IMAS ante AERIS administrador aeroportuario y  mantendrá acciones de comunicación y coordinación,  y cuando sea pertinente información relevante.</t>
  </si>
  <si>
    <t>Con esta contratación se pretende adquirir e instalar los equipos de aire acondicionado requeridos en la denominada tienda #14 y de esta forma, ayude a crear el ambiente agradable para las personas clientes, aumentando la permanencia de estos en la tienda lo que incidiría en estimular las ventas de los productos, además contribuye a un mejor ambiente para las personas que trabajan en la misma, pues el equipo contribuye a disminuir las altas concentraciones de calor y facilitar que el aire fresco circule por toda el área._x000D_
_x000D_
Cuando se implementan acciones que inciden en mejores condiciones para que se puedan dar las ventas, con esto se busca aumentar por ese medio las utilidades, lo cual está directamente relacionado con el fin público de las tiendas, de generar recursos que la institución destine a inversión social en atención a las personas que afrontan condición de vida en pobreza extrema y pobreza.</t>
  </si>
  <si>
    <t>El Programa de Empresas Comerciales no cuenta con equipos de aire acondicionado con la capacidad necesaria, personal, ni equipamiento especial propios para satisfacer el servicio de adquisición e instalación de dos equipos de aire acondicionado en la 14 Tienda Duty Free de IMAS, por esa razón se ve en la necesidad de realizar una contratación para dicho servicio con lo que se obtendrá las condiciones ambientales necesarias para realizar las tareas y la atención de clientes con un nuevo equipo de control climático. _x000D_
Se espera que dicho servicio permita brindar la solución a la urgencia de la cual se tiene evidencia de contar con las condiciones más aptas para la atención de clientes que visitan nuestra tienda, así como para los colaboradores que deben de cumplir con su jornada laboral.</t>
  </si>
  <si>
    <t>Para realizar el control en la calidad del servicio de adquisición e instalación de aires acondicionados en la Tienda 14 Duty Free de IMAS se realizarán las siguientes acciones por parte del Administrador del Contrato:_x000D_
_x000D_
Deberá fiscalizar que el servicio sea prestado en el plazo de entrega estipulado en el pliego de condiciones. _x000D_
_x000D_
Se realizará la respectiva verificación y aprobación una vez instalados los equipos donde se determine que se encuentran operando de manera óptima.</t>
  </si>
  <si>
    <t>Incumplimiento de los plazos: Se pueden generar atrasos en la instalación de los equipos ya que se debe considerar la aprobación de los permisos por parte de AERIS administrador del Aeropuerto Juan Santamaría._x000D_
Falta de documentación importante: El adjudicado deberá presentar para la aprobación del permiso de trabajo ante AERIS documentos de químicos, materiales y permisos de salud que puede ser que no tenga de primera mano y requiera conseguir a brevedad._x000D_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</si>
  <si>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las especificaciones de los equipos requeridos, además de documentos importantes que deben considerar al presentar la oferta, verificando que cumplen con los requisitos de AERIS para realizar trabajos dentro de la terminal aeroportuaria de Alajuela._x000D_
_x000D_
Se requiere que el servicio se realice máximo en 2 meses, una vez adjudicado el contrato.</t>
  </si>
  <si>
    <t>10/08/2023 14:09</t>
  </si>
  <si>
    <t>10/08/2023</t>
  </si>
  <si>
    <t>16/08/2023 07:15</t>
  </si>
  <si>
    <t>16/08/2023 10:32</t>
  </si>
  <si>
    <t>92342643</t>
  </si>
  <si>
    <t>0062023009900011</t>
  </si>
  <si>
    <t>2023LD-000047-0005300001</t>
  </si>
  <si>
    <t>Servicio de elaboración de estudio de factibilidad para la apertura de una Tienda Duty Free de IMAS para los puertos de Puntarenas y Limón y en el puesto fronterizo de para Paso Canoas.</t>
  </si>
  <si>
    <t>CRC 34600000</t>
  </si>
  <si>
    <t>10014972</t>
  </si>
  <si>
    <t>En el país, existen varios puertos para el atraque de cruceros vacacionales, los principales están en Puntarenas y en Limón, los cuales están a cargo del Instituto Costarricense de Puertos del Pacífico (INCOP) para Puntarenas y de JAPDEVA, para Limón. los cuales trabajan en coordinación, con el Instituto Costarricense de Turismo (ICT) y las cámaras locales de turismo._x000D_
Se ha recibido respuesta positiva de las instituciones, tanto privadas como públicas, para que el IMAS establezca Tiendas Libres en ambos puertos, y brindar un servicio adicional al visitante, el cual tiene por lo general un perfil socioeconómico alto.  En forma preliminar, se han analizado opciones de ubicación, portafolio de productos y mecánica de operación._x000D_
En caso de obtener resultados positivos con este estudio de factibilidad, se presenta la posibilidad de realizar una prueba piloto por dos o tres meses, que permita ratificar o rectificar los resultados del estudio._x000D_
Por lo tanto, queda por determinar si, económicamente, sería rentable contar con una Duty Free para venta de productos, y contar con mayor claridad en cuanto al beneficio de establecer dichas tiendas y así lograr el objetivo de generar mayores utilidades en beneficio de la población objetivo. Para esta determinación es necesario, contar con los estudios de mercado y de factibilidad económica que brinden el sustento necesario _x000D_
Es importante indicar que actualmente se encuentra en construcción un nuevo puesto fronterizo en Paso Canoas, el proyecto está siendo liderado por Comex y se presenta la posibilidad de acceder por un espacio dentro de dicho complejo.</t>
  </si>
  <si>
    <t>Se designará al señor Melchor Marcos Hurtado, Administrador General de Empresas Comerciales como Administrador del Contrato quien tendrá la obligación y responsabilidad de que se realice la correcta verificación y ejecución contractual, y se encargara de facilitar toda la información requerida al proveedor, la cual servirá como insumo para cumplir con los requisitos indicados en la descripción del servicio durante el tiempo de vigencia del contrato.</t>
  </si>
  <si>
    <t>La presente contratación persigue cubrir la necesidad de contratar un servicio para la elaboración de un estudio de factibilidad, que contenga elementos importantes para la valoración de la posibilidad de apertura de una tienda libre de impuestos del IMAS en los puertos de Puntarenas y Limón, así como en el puesto fronterizo de Paso Canoas y de esta forma satisfacer la finalidad publica que es maximizar las ventas y utilidades que serán destinadas a proyectos de bien social.</t>
  </si>
  <si>
    <t>El IMAS se ve en la necesidad de contratar un proveedor externo que brinde el servicio de estudio de factibilidad, ya que el IMAS no cuenta con un departamento que realice el trabajo requerido, dicha labor conlleva una serie de tareas, estudios y análisis de información recopilada para los diferentes lugares donde se pretende establecer la apertura de las tiendas, este trabajo no son parte de las funciones de algún Departamento o Área del IMAS.</t>
  </si>
  <si>
    <t>Para realizar el control en la calidad del servicio en la elaboración del estudio de factibilidad, se tomará en consideración el cronograma brindado por el adjudicado donde se detalla las fechas en que se concluye cada una de las tareas indicadas en la descripción del servicio, el administrador del contrato realizará el seguimiento, supervisará y verificará el cumplimiento de lo requerido para esta contratación.</t>
  </si>
  <si>
    <t>Incumplimiento de los plazos: El adjudicado podría no cumplir con los tiempos de entrega del estudio de factibilidad para la apertura de 3 nuevas tiendas Duty Free en los puertos de Puntarenas, Limón y Paso canoas._x000D_
Conocimiento de la naturaleza del negocio para Empresas Comerciales: El adjudicado podría no comprender a totalidad la razón del negocio en la que se desarrolla Empresas Comerciales, por lo que es de importancia que se pueda conocer a profundidad las características específicas en las que opera las Tiendas Duty Free de IMAS.</t>
  </si>
  <si>
    <t>Se adjunta los términos de referencia con las especificaciones del servicio a contratar, el plazo de entrega del servicio es de 6 meses.</t>
  </si>
  <si>
    <t>23/08/2023 10:47</t>
  </si>
  <si>
    <t>24/08/2023 07:03</t>
  </si>
  <si>
    <t>YEISON EDUARDO HERNANDEZ ROSALES</t>
  </si>
  <si>
    <t>25/08/2023 08:02</t>
  </si>
  <si>
    <t>80101603</t>
  </si>
  <si>
    <t>92180541</t>
  </si>
  <si>
    <t>0062023009900012</t>
  </si>
  <si>
    <t>2023LD-000049-0005300001</t>
  </si>
  <si>
    <t>Se ha determinado que, con el fin de contar con una propuesta salarial tanto para los puestos actualmente existentes en Empresas Comerciales como para los puestos por cubrir para atender los servicios logísticos y bancarios que actualmente brinda el consorcio BCR - BCR Logística, cuyo contrato expira en noviembre 2023, se requiere contar con un estudio de mercado de salarios, afín al quehacer de Empresas Comerciales del IMAS en la industria retail”._x000D_
7_x000D_
Por conveniencia institucional, debido principalmente a la urgencia con la que se requiere contar con el estudio de salarios antes citado, Empresas Comerciales y Desarrollo Humano acordaron que debía realizarse una contratación externa. Según los alcances del estudio de mercado, se ha podido identificar que existen varias empresas especializadas y de reconocido prestigio en el medio nacional (y algunas también en el internacional) que elaboran estudios de salarios. Algunas de ellas ya cuentan con encuestas salariales preelaboradas por medio de las cuales disponen de parámetros, tales como: promedio, mediana y salarios según percentiles, para una gran variedad de puestos y sectores económicos._x000D_
Se considera que, la manera más eficiente tanto en tiempo como en recursos económicos de obtener tales parámetros salariales para Empresas Comerciales, y por lo tanto, la que cumple con el principio de Valor del Dinero (conforme al artículo No. 8 de la Ley de Contratación Pública) es contratar un estudio tipo suscripción, que ya haya sido elaborado por una empresa especializada, que contemple los salarios que pagan diversos negocios relacionados con Empresas Comerciales y que tengan puestos similares u homólogos.</t>
  </si>
  <si>
    <t>Se procede adjuntar los términos de referencia con la descripción del servicio requerido.</t>
  </si>
  <si>
    <t>23/08/2023 15:47</t>
  </si>
  <si>
    <t>24/08/2023 11:04</t>
  </si>
  <si>
    <t>25/08/2023 07:46</t>
  </si>
  <si>
    <t>0062023009900013</t>
  </si>
  <si>
    <t>2023LD-000059-0005300001</t>
  </si>
  <si>
    <t>Elaboración e instalación de rótulos publicitarios para tiendas Duty free del Aeropuerto Internacional Juan Santamaría y oficinas de Empresas Comerciales IMAS,  frente al Aeropuerto Internacion</t>
  </si>
  <si>
    <t>10014997</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</si>
  <si>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la cual fue creada: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espacios que se han venido analizando._x000D_
De acuerdo con el artículo 14 de la Ley 4760, Ley de Creación del Instituto Mixto de Ayuda Social, y la modificación incluida en la Ley 8563, Fortalecimiento Financiero del Instituto Mixto de Ayuda Social, se indica que:_x000D_
ARTÍCULO 14.- Para el cumplimento de los fines que le fija esta ley, el IMAS tendrá los siguientes recursos:_x000D_
“…_x000D_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el_x000D_
cumplimiento de los fines sociales que su Ley constitutiva le atribuye; quedará expresamente_x000D_
prohibido utilizar dichas utilidades para gastos administrativos o para cualquier otro fin ajeno a_x000D_
los estipulados en el artículo 4 de la presente Ley._x000D_
…_x000D_
El encargado de la administración de puertos, fronteras y aeropuertos internacionales deberá_x000D_
garantizar condiciones de espacio y ubicación preferentes para las instalaciones de las tiendas_x000D_
libres de derechos, sin costo adicional para el IMAS “._x000D_
La práctica totalidad de los ingresos del Programa se obtienen mediante las ventas en las tiendas._x000D_
estos son los lugares donde sucede la parte esencial del negocio, donde se da la interacción con_x000D_
los clientes, donde se producen los “momentos de la verdad”._x000D_
Con el fin de incrementar las ventas, se debe proporcionar la mayor visibilidad a nuestra marca_x000D_
comercial (“Duty Free – Do Good Shopping”) y a los artículos que se ofrecen en las tiendas._x000D_
Dada la creciente competencia dentro del aeropuerto, es de suma importancia que los pasajeros_x000D_
reconozcan nuestra marca como la única en la cual pueden comprar sus artículos libres de_x000D_
impuestos. También se procura que, con el fin de incrementar las ventas, se conozca que los_x000D_
productos ofrecidos tienen precios muy inferiores a los de la competencia. Para esto es de suma_x000D_
importancia contar con rotula</t>
  </si>
  <si>
    <t>Se designará a Melchor Marcos Hurtado, Administrador General de Empresas Comerciales como_x000D_
Administrador del Contrato quien tendrá la obligación y responsabilidad de que se realice la_x000D_
correcta verificación y ejecución contractual, se encargara de facilitar toda la información_x000D_
requerida por el proveedor como insumo para cumplir con los requisitos indicados en la_x000D_
descripción del servicio durante el tiempo de vigencia del contrato.</t>
  </si>
  <si>
    <t>La presente contratación persigue cubrir la necesidad de contratar un servicio para la elaboración_x000D_
e instalación de rótulos publicitarios para tiendas Duty free del Aeropuerto Internacional Juan_x000D_
Santamaría y oficinas de Empresas Comerciales IMAS ubicadas frente al Aeropuerto_x000D_
Internacional Juan Santamaría._x000D_
Lo anterior, tomando en cuenta la forma oportuna y bajo las mejores condiciones de precio y_x000D_
calidad durante todo el ciclo de vida del objeto de esta contratación que provocará el incremento_x000D_
en las ventas dentro de las tiendas libres de impuestos del Aeropuerto Internacional Juan_x000D_
Santamaría (AIJS), esto para satisfacer la finalidad publica que es maximizar las ventas y utilidades que serán destinadas a proyectos de bien social.</t>
  </si>
  <si>
    <t>El IMAS se ve en la necesidad de contratar un proveedor que brinde el servicio para la elaboración e instalación de rótulos publicitarios para tiendas Duty free del Aeropuerto Internacional Juan Santamaría y oficinas de Empresas Comerciales IMAS ubicadas frente al Aeropuerto Internacional Juan Santamaría._x000D_
Se ha determinado en conjunto con el departamento de Mercadeo y Ventas del Departamento de Empresas Comerciales que se requiere contar con rotulación publicitaria para satisfacer de manera eficiente y eficaz la necesidad de establecer la marca Duty Free para ser reconocidos como las únicas tiendas libres de impuestos en el Aeropuerto Juan Santamaría y de esta manera brindar confianza a los clientes y con ello contribuir con el bien social._x000D_
Se debe contratar a una persona o empresa especializada en la elaboración e instalación de rótulos publicitarios para tiendas Duty Free Del Aeropuerto Internacional Juan Santamaría y oficinas de Empresas Comerciales ubicadas frente al AIJS.</t>
  </si>
  <si>
    <t>Previo a la ejecución del contrato se realizará una reunión donde se determine el diseño de los rótulos a instalar. Dicha reunión se realizará con el Administrador de Contrato en compañía de la Unidad de Mercadeo._x000D_
Durante la ejecución del contrato se contará con la supervisión del señor Melchor Marcos Hurtado Administrador general de DEC, con el acompañamiento de las Coordinadoras de Categoría_x000D_
El plazo de la contratación será máximo 30 días naturales, para la entrega e instalación de los rótulos publicitarios para tiendas Duty Free del Aeropuerto Internacional Juan Santamaría y oficinas de Empresas Comerciales ubicadas frente al Aeropuerto Internacional Juan Santamaría._x000D_
La contratación empezará a regir a partir de que la persona administradora de contrato emita la orden de inicio._x000D_
Para la entrega del producto brindado, se dará el visto bueno a satisfacción por parte del Administrador del Contrato, Melchor Marcos Hurtado, Administrador General de Empresas Comerciales, el lugar donde debe de realizarse la entrega e instalación de los rótulos publicitarios requeridos en las tiendas Duty Free del Aeropuerto Internacional Juan Santamaría y oficinas de Empresas Comerciales Ubicadas Frente al AIJS.</t>
  </si>
  <si>
    <t>Incumplimiento de los plazos: El adjudicado podría no cumplir con los tiempos de entrega e instalación de los rótulos tanto para tiendas Duty Free y oficinas._x000D_
Utilización de materiales de mala calidad: El adjudicado podría no utilizar materiales de buena calidad en la elaboración de los rótulos publicitarios generando un riesgo en el buen diseño y durabilidad de estos.</t>
  </si>
  <si>
    <t>El tiempo de vigencia del contrato es por 6 meses, se estima que el cumplimiento del requerimiento sea de un mes hábil.</t>
  </si>
  <si>
    <t>11/09/2023 07:49</t>
  </si>
  <si>
    <t>12/09/2023 06:46</t>
  </si>
  <si>
    <t>14/09/2023 09:16</t>
  </si>
  <si>
    <t>82141507</t>
  </si>
  <si>
    <t>92116778</t>
  </si>
  <si>
    <t>0062023009900014</t>
  </si>
  <si>
    <t>2023LE-000010-0005300001</t>
  </si>
  <si>
    <t>Servicio de administración por categorías en las Tiendas Duty Free de IMAS.</t>
  </si>
  <si>
    <t>CRC 190871441</t>
  </si>
  <si>
    <t>10014999</t>
  </si>
  <si>
    <t>La Legislación Mediante Ley N. 8563 de Fortalecimiento Financiero del Instituto Mixto de Ayuda Social, se_x000D_
otorga a la institución el Derecho de Explotación Exclusiva de los Puestos Libres de Derechos en los_x000D_
puertos, aeropuertos internacionales y puestos fronterizos. Donde además se constituye un régimen_x000D_
aduanal de importación definitiva especial denominado Tiendas Libres._x000D_
Dicha normativa confiere además la facultad al IMAS para poder desarrollar diversas actividades, incluidas_x000D_
aquellas en materia financiera y de generación de recursos, que le permitan a la institución cumplir con el_x000D_
fin principal para el cual fue creado: Combatir la Pobreza extrema y la Pobreza en Costa Rica._x000D_
Atendiendo lo anterior, el IMAS ha creado el Programa de Empresas Comerciales responsable de_x000D_
administrar las diferentes Tiendas Libres que se han instalado en el Aeropuerto Internacional Juan_x000D_
Santamaría, en el Aeropuerto Internacional Daniel Oduber Quirós, Depósito Libre Comercial de Golfito y_x000D_
otros puntos que se han venido analizando._x000D_
El Área de Empresas Comerciales (AEC), según la Ley Nº 4760 Ley de Creación del IMAS, existe como una_x000D_
fuente de financiamiento para la institución, toda vez que, el 80% de las utilidades netas que obtienen,_x000D_
deben destinarse necesariamente para financiar los programas sociales del Instituto._x000D_
Empresas Comerciales es un Órgano Empresa, que funciona en régimen de competencia. Por lo anterior,_x000D_
DEC está inmerso en la industria del retail o venta al detalle que busca maximizar su volumen de ventas_x000D_
para incrementar los beneficios contables._x000D_
La Administración por Categorías es una técnica que busca optimizar el espacio de exhibición en un local_x000D_
comercial en busca de la mejora y crecimiento de ventas, consiste básicamente en poner artículos para la_x000D_
venta en determinados estantes (que pueden ser físicos en tiendas o virtuales en una tienda online, en la_x000D_
web), y genera que el consumidor final los elija y los compre. Los productos se dividen en categorías (por_x000D_
2_x000D_
ejemplo, licores, perfumes, lujo, etc.) y subcategorías (dentro de la categoría de licores están los vinos,_x000D_
rones y demás, entre el lujo se tiene la joyería, relojería, escritura y otros) y cada subcategoría incluye_x000D_
varios productos._x000D_
Esta industria ha desarrollado, con el tiempo, técnicas de ventas y de apoyo entre las que destaca la_x000D_
Administración por Categorías, o APC. Esta herramienta procura incrementar las ventas, por medio del_x000D_
análisis de las ventas de cada producto y su categoría, en función de las variables relevantes como:_x000D_
ubicación en la tienda y en los estantes, lanzamiento de una promoción, etc. La APC se basa en análisis_x000D_
numéricos y objetivos muy precisos._x000D_
Para utilizar esta herramienta, se necesitan insumos que permitan identificar la información, cuantificarla_x000D_
y procesarla, pues normalmente se tiene cientos o miles de artículos diferentes y una gran cantidad de_x000D_
variables, que hacen prácticamente imposible su manejo manual.</t>
  </si>
  <si>
    <t>Se designa al señor Melchor Marcos Hurtado Administrador General como Administrador del Contrato,_x000D_
quien tendrá la obligación y responsabilidad de que se realice la correcta verificación y ejecución_x000D_
contractual, quien coordinará la labor del contratista en relación a la solicitud de permisos de ingreso y_x000D_
trabajo al Aeropuerto Internacional Juan Santamaría en Alajuela y Aeropuerto Internacional Daniel Oduber_x000D_
Quiros en Liberia donde se ubican las Tienda Duty Free del IMAS donde se realizará las visitas para tener_x000D_
los insumos necesarios para que se cumpla objeto de esta contratación y se mantendrán acciones de_x000D_
comunicación y coordinación, cuando sea pertinente información relevante._x000D_
Se dispone del apoyo del recurso humano de la unidad de Mercadeo y Ventas que se encargara junto al_x000D_
Administrador del Contrato de llevar el control y seguimiento del cumplimiento de las etapas en correcta_x000D_
ejecución de lo solicitado en el pliego de condiciones a fin de que se cerciore de que los mismos han sido_x000D_
presentados en tiempo y forma._x000D_
La implementación final del servicio de administración de categorías estará a cargo de los Jefes de Tiendas_x000D_
Duty Free ubicadas en los Aeropuertos Juan Santamaría en Alajuela y Daniel Oduber Quiros en Liberia.</t>
  </si>
  <si>
    <t>La contratación persigue el cumplimiento de la finalidad pública que la Ley 4760 dispuso para Empresas_x000D_
Comerciales, que es generar recursos económicos para el financiamiento de los programas sociales_x000D_
del IMAS., para la mejora y crecimiento de volumen de las ventas utilizando de mejor manera el espacio_x000D_
en las tiendas y de la fidelidad de los clientes._x000D_
Para lograr los objetivos institucionales y el cumplimiento del fin público que es el incremento en los niveles_x000D_
de ventas y la utilidad, además de un mayor grado de satisfacción por parte del cliente, para lo cual se_x000D_
3_x000D_
debe lograr lo siguiente:_x000D_
•_x000D_
Facilitar que el cliente (“shopper”) encuentre los productos que busca_x000D_
•_x000D_
Facilitar que encuentre y elija, principalmente, los artículos con mayor precio y que genere una mayor utilidad._x000D_
•_x000D_
Garantizar las existencias suficientes en el espacio de exhibición, para que no se agoten antes_x000D_
de su momento de reposición_x000D_
•_x000D_
Maximizar la variedad de artículos en las tiendas_x000D_
•_x000D_
Asignar una cantidad de espacios para cada artículo, proporcional, en la medida de lo posible,_x000D_
a su aportación a las ventas y utilidades_x000D_
Empresas Comerciales inició en el año 2019 con la implementación de esta técnica los efectivos han sido positivos, por lo que se requiere continuar con este esfuerzo. Por otra parte, no se cuenta a nivel interno con el personal suficiente para desarrollar esta tarea, que implica un gran consumo de tiempo, lo que se hace necesario contratar de manera externa.</t>
  </si>
  <si>
    <t>El IMAS se ve en la necesidad de contratar a una empresa externa para implementar los principios y las técnicas de la Administración por Categorías en las Tiendas Duty Free de Empresas Comerciales, para lo cual se determina que la mejor solución técnica para satisfacer la necesidad es contar con una empresa especializada en este tipo de trabajos y con experiencia, ya que dicha labor conlleva una serie de acciones especializadas que actualmente no son labores diarias de algún Departamento o Área del IMAS.</t>
  </si>
  <si>
    <t>Para realizar el control en la calidad del servicio administración por categoría que se está recibiendo se realizarán las siguientes acciones por parte de la persona administradora de contrato:_x000D_
•_x000D_
Velar porque los requerimientos sean presentados en las fechas estipuladas._x000D_
• Reportar cualquier anomalía los requerimientos solicitados._x000D_
• Coordinar con el contratista los aspectos necesarios para la correcta ejecución del contrato._x000D_
• Llevar un control del cronograma pactado con relación a las fechas establecidas y anteriormente estipuladas por el oferente con el fin del cumplimiento de estas y en caso de alguna falta o incumplimiento proceda con las multas correspondientes._x000D_
Cuando así se amerite y con previa orden por parte del Administrador del Contrato se podrá contar con el apoyo de los colaboradores de la Unidad de Mercadeo y Ventas de Empresas Comerciales, en el seguimiento continuo del cumplimiento de las acciones antes citadas._x000D_
13_x000D_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</si>
  <si>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El adjudicado podría no cumplir el plazo de entrega de las planimetrías establecidos en el contrato, lo que puede generar dificultad en la actualización de la correcta exhibición de productos, con lo que se afectaría las ventas potenciales que puedan generar las tiendas por el efecto que produce dicha exhibición en el comportamiento de la compra en los clientes._x000D_
Falta de flexibilidad: El recurso humano asignado por el adjudicado para las visitas en sitio podrían no tener la flexibilidad de presentarse a las tiendas Duty Free, en los horarios donde haya menos afluencia de clientes y también se puede dar la inflexibilidad en la atención a las observaciones o sugerencias cuando haya quiebre de los inventarios donde se deba adecuar la planimetría_x000D_
Protección insuficiente de datos: Durante la ejecución contractual podrían darse circunstancias que afecten la adecuada protección de los datos de Empresas Comerciales como de información relevante de proveedores, lo que puede dar lugar a violaciones de privacidad y a la pérdida de datos importantes que pueden dar ventaja competitiva a la competencia._x000D_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pertinentes._x000D_
Además de las eventuales sanciones que se puedan imponer al contratista ante tales incumplimientos.</t>
  </si>
  <si>
    <t>La duración de este contrato será de 1 año con posibilidad de 3 prórrogas facultativas</t>
  </si>
  <si>
    <t>12/09/2023 13:56</t>
  </si>
  <si>
    <t>19/10/2023</t>
  </si>
  <si>
    <t>19/10/2023 14:07</t>
  </si>
  <si>
    <t>24/10/2023 09:08</t>
  </si>
  <si>
    <t>80141501</t>
  </si>
  <si>
    <t>92196187</t>
  </si>
  <si>
    <t>0062023009900015</t>
  </si>
  <si>
    <t>1004998</t>
  </si>
  <si>
    <t>En Empresas Comerciales, dado el giro del negocio, se requiere la Certificación del Inventario de Mercadería para la Venta en la Bodega y Tiendas del Programa de Empresas Comerciales,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siguiente:_x000D_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Público”._x000D_
Art 21 “El IMAS debe realizar una auditoría al año, a efecto de determinar si sus operaciones se ajustan a los “Principios de Contabilidad Generalmente Aceptados” y la eficacia de sus procedimientos de control interno en lo atinente a sus procedimientos de compra, venta y manejo de inventarios. Una copia de dicho informe será remitida a la aduana de control para su seguimiento y acciones subsecuentes”._x000D_
En La Gaceta N° 238 del martes 9 de diciembre de 2008 el Gobierno de la República decidió adoptar e implementar las Normas Internacionales de Contabilidad del Sector Público (NICSP) por medio del Decreto N° 34918-H por lo tanto, la auditoria debe determinar si las operaciones se ajustan a las NICSP._x000D_
Artículo 176, inciso b del Reglamento a la Ley General de Aduanas:_x000D_
“Presentar a la aduana de control en el mes siguiente a la finalización del año fiscal, los resultados de los inventarios efectuados, los cuales incluirán un reporte de mercancías ingresadas en ese periodo bajo la modalidad, inventario de existencias e inventario de ventas”._x000D_
Además, se requiere certificación de inventario de la Tienda ubicada en el Depósito Libre de Golfito. Adicionalmente, se requiere Atestiguamiento (Certificación) de distribución de utilidades, considerando los dos regímenes aplicables (Tiendas libres de impuestos en los Aeropuertos Internacionales Juan Santamaría y Daniel Oduber y en el Depósito Libre Comercial de Golfito), según la proporción que corresponda, con el fin de cumplir con lo establecido en la Ley.</t>
  </si>
  <si>
    <t>Los Administradores del Contrato (Línea 1 IMAS: Licda. Marcela Mora Salazar y Línea 2 Empresas Comerciales: Melchor Marcos Hurtado, tendrán la obligación y responsabilidad de que se realice la correcta verificación y ejecución contractual._x000D_
a)Las personas funcionarias responsables del suministro de información, mantendrán acciones de comunicación y coordinación directamente con el personal del Despacho._x000D_
b)Se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c)Deben tenerse presentes, al respecto, las restricciones de acceso a información protegida de conformidad con el ordenamiento jurídico y las regulaciones internas de la institución._x000D_
d)Los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e)El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f)En caso de que las personas del Despacho visiten y/o trabajen en las instalaciones IMAS y requieran la conectividad de internet debe ser provista</t>
  </si>
  <si>
    <t>Artículo 176, inciso b del Reglamento a la Ley General de Aduanas y de los artículos Nº 20 y 21 de la Resolución DGA 083-2004 de la Dirección General de Aduanas, Publicada en la Gaceta Nº 169 del 30 de agosto de 2004._x000D_
f)Normas Internacionales de Contabilidad del Sector Público (NICSP), Decreto N° 34918-H._x000D_
g)Atestiguamiento (Certificación) de distribución de utilidades, considerando los dos regímenes aplicables (Tiendas libres de impuestos en los Aeropuertos Internacionales Juan Santamaría y Daniel Oduber y en el Depósito Libre Comercial de Golfito), según la proporción que corresponda.</t>
  </si>
  <si>
    <t>Para el aseguramiento de la calidad de los servicios de Auditoría Externa, se requiere a la firma o Despacho de Auditoria, en la oferta deben incluir lo siguiente:_x000D_
a)_x000D_
El oferente debe aplicar políticas, procedimientos y herramientas que aseguren el control de calidad del trabajo de auditoría a realizar, y que permitan verificar el cumplimiento de la normativa aplicable._x000D_
b)_x000D_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c)_x000D_
Que demuestre estar certificado en los campos de auditoría, contabilidad y el campo presupuestario, así como las respectivas actualizaciones y que ha cumplido con los requisitos establecidos para mantener su vigencia._x000D_
d)_x000D_
Debe indicar el nombre, apellidos y demás calidades de los miembros del equipo que designará._x000D_
e)_x000D_
La persona administradora de contrato, tanto para la línea 1: IMAS, como para la línea 2: DEC,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pactado.f)_x000D_
Contar con un correo donde se manifieste la conformidad con los resultados, que permita demostrar el cumplimiento de los términos contratados, según el siguiente detalle:_x000D_
a)_x000D_
IMAS y Estados Financieros Jefatura Unidad de Contabilidad._x000D_
b) Liquidación Presupuestaria Jefatura Unidad de Presupuesto._x000D_
c)Tecnologías de Información Jefatura Tecnologías de Información.</t>
  </si>
  <si>
    <t>Incumplimiento de los plazos: Se pueden generar atrasos en la entrega de los informes por causas internas del Despacho._x000D_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Desconocimiento de normativa institucional: Que el Despacho no tome en cuenta la legislación externa y normativa institucional que acoge a la institución._x000D_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</si>
  <si>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La vigencia de la contratación es por un año.</t>
  </si>
  <si>
    <t>12/09/2023 14:55</t>
  </si>
  <si>
    <t>18/09/2023 07:05</t>
  </si>
  <si>
    <t>18/09/2023 13:26</t>
  </si>
  <si>
    <t>84111601</t>
  </si>
  <si>
    <t>92000974</t>
  </si>
  <si>
    <t>10014998</t>
  </si>
  <si>
    <t>0062023009900016</t>
  </si>
  <si>
    <t>Contratación de Servicio profesional de diseños para decoración en Empresas Comerciales de IMAS.</t>
  </si>
  <si>
    <t>CRC 137365384</t>
  </si>
  <si>
    <t>10015010</t>
  </si>
  <si>
    <t>La legislación mediante Ley N. 8563 de Fortalecimiento Financiero del Instituto Mixto de Ayuda Social,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El Instituto Mixto de Ayuda Socia, requiere para la operación de las Tiendas libres contar con una contratación a nivel de decoración para las diferentes temporadas del año. Para cumplir con este objetivo se requiere contar con un oferente especializado tanto en decoración de puntos de ventas, así como la producción de material POP (Point of Purchase o Punto de Venta) para combinar las dos opciones en campañas de mercadeo y ventas._x000D_
Actualmente no se cuenta con ningún apoyo de material POP (Point of Purchase o Punto de Venta) o campaña de publicidad por fechas especiales para ninguna de las categorías (Artículos de Lujo, Electrónicos, Perfumes &amp; Cosméticos, así como Licores &amp; Comestibles) que se comercializan en las Tiendas Libres Duty Free, ubicadas en el Aeropuerto Internacional Juan Santamaría (AIJS) y en el Aeropuerto Internacional Daniel Oduber Quirós (AIDOQ).</t>
  </si>
  <si>
    <t>Se designa para este contrato a Carolina Venegas Artavia como Administradora de Contrato quien tendrá la obligación y responsabilidad de que se realice la correcta verificación y ejecución contractual, además de aprobar los artes y la decoración propuesta por el adjudicado. Para facilitar la labor del contratista se mantendrán acciones de comunicación y coordinación, cuando sea pertinente el suministro de información._x000D_
Cuando así se amerite y con previa orden por parte de la Administradora de contrato, se podrá contar con los colaboradores de la Unidad de Mercadeo y Ventas de Empresas Comerciales para realizar la evaluación y la escogencia del material que se utilizará en el diseño, según la propuesta a realizar por el adjudicado para las diferentes temporadas del año._x000D_
Los equipos y materiales para desarrollar la solución serán proporcionados por el adjudicado, en otras palabras, el costo por material y recurso humano corre por cuenta del adjudicado._x000D_
Para la coordinación de los permisos de ingreso y trabajo en el Aeropuerto Juan Santamaría será con la coordinadora de categoría Carolina Venegas Artavia cvenegasa@imas.go.cr y para el Aeropuerto Daniel Oduber con Vera Bonilla Ordoñez vbonilla@imas.go.cr.</t>
  </si>
  <si>
    <t>El interés público que se desea satisfacer con esta contratación es contar con un oferente que brinde el servicio profesional de diseño y decoración para Empresas Comerciales de IMAS con el propósito de resaltar que las tiendas son las UNICAS tiendas libres de impuestos dentro de los Aeropuertos y potencializar las marcas que se representan, ya que actualmente las tiendas no cuentan con dicha publicidad. Y aunado a esto hacer del conocimiento de que con dichas compras, el consumidor colabora con la atención de los programas sociales en combate a la pobreza en Costa Rica cuyo fin público institucional es generar recursos financieros mediante utilidades para ser destinadas para el combate de la pobreza extrema y pobreza en Costa Rica.</t>
  </si>
  <si>
    <t>El Programa de Empresas Comerciales realizó acciones coordinadas con la unidad de Mercadeo y Ventas donde se determinó que no se cuenta con los recursos de producción de material POP (Point of Purchase o Punto de Venta) ni personal profesional para contar con el diseño y decoración profesional para las tiendas de Empresas Comerciales de IMAS, por lo cual se requiere resolver ir esta necesidad por medio de una contratación especializada, dirigida directamente a las Tiendas Libres y que permita contar con el material publicitario para las tiendas y decoraciones alusivas a las diferentes temporadas festivas del año, con el fin de captar la atención de los pasajeros, y generar el incremento en las ventas y de esa manera aumentar las utilidades las cuales serán posteriormente trasladadas a los programas institucionales.</t>
  </si>
  <si>
    <t>Para realizar el control en la calidad del servicio profesional de diseño y decoración para Empresas Comerciales del IMAS que se recibirá se realizarán las siguientes acciones por parte de la persona administradora de contrato:_x000D_
Se realizarán reuniones en la oficina administrativa de Empresas Comerciales ubicada frente al Aeropuerto Juan Santamaría en Alajuela, de coordinación entre el adjudicado y la persona Administradora del Contrato para conocer la propuesta de diseño, acatar recomendaciones y proponer ajustes a las propuestas previo a la aprobación y posterior entrega del servicio de decoración según el visto bueno a satisfacción de la temporada que se vaya a realizar por parte de la persona Administradora del contrato que podrá ser contactada al teléfono 2243-03 13 Ext 13, quien contará con el apoyo de la unidad de Mercadeo y Ventas._x000D_
Para el servicio de decoración en las tiendas Duty Free de IMAS del Aeropuerto Juan Santamaría, Alajuela y tiendas IMAS del Aeropuerto Daniel Oduber Quirós en Liberia, durante la instalación se revisará en sitio que la decoración este de acuerdo con lo pactado previamente utilizando los productos, materiales, texturas y diseños de conformidad con la propuesta aprobada inicialmente y durante la desinstalación se revisará que se haya retirado de las tiendas todo el material respectivo de la decoración de la temporada que está finalizando. Una vez verificado lo anterior se dará el visto bueno a satisfacción por parte de la persona Administradora del Contrato quien contará con el apoyo de la jefatura de las tiendas ubicadas en el Aeropuerto Daniel Oduber Quirós en Liberia y de la unidad de Mercadeo y Ventas._x000D_
Durante la ejecución del contrato, se contará con el apoyo, aportes y/o asesoría de la persona que ocupa el puesto de la jefatura de Mercadeo y Ventas, así como las personas que ocupan el puesto de Coordinadores de Categoría._x000D_
Se realizará una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</si>
  <si>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Se pueden generar atrasos en la entrega de las propuestas de diseños como en la instalación y desinstalación de la decoración de cada temporada por causas internas de la Administración del proveedor._x000D_
12_x000D_
Falta de flexibilidad: El contrato puede no permitir la modificación del servicio profesional de diseño y decoración para Empresas Comerciales de IMAS durante el período de vigencia del contrato, lo que puede ser un problema si se realizará la apertura a futuro de nuevas tiendas en otros lugares._x000D_
Protección mercadería: Durante la ejecución contractual podrían darse circunstancias que afecten en el cumplimiento de los materiales propuestos para el diseño previamente aprobado, por ejemplo, que no se encuentre disponible la cantidad o calidad de algún material que se vaya a requerir, lo que puede dar lugar a realizar algunos cambios de último momento en el diseño._x000D_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</si>
  <si>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De acuerdo a esta contratación la vigencia es de un año con posibilidad de 3 prologas facultativas._x000D_
adjuntamos términos de referencia con el detalle del servicio requerido.</t>
  </si>
  <si>
    <t>21/09/2023 08:13</t>
  </si>
  <si>
    <t>21/09/2023</t>
  </si>
  <si>
    <t>0062023009900017</t>
  </si>
  <si>
    <t>2023LD-000065-0005300001</t>
  </si>
  <si>
    <t>Compra de destructora de documentos para oficinas de Empresas Comerciales IMAS ubicadas frente al Aeropuerto Internacional Juan Santamaría.</t>
  </si>
  <si>
    <t>10015021</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</si>
  <si>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De acuerdo con el artículo 14 de la Ley 4760, Ley de Creación del Instituto Mixto de Ayuda Social, y la modificación incluida en la Ley 8563, Fortalecimiento Financiero del Instituto Mixto de Ayuda Social, se indica que:_x000D_
ARTÍCULO 14.- Para el cumplimento de los fines que le fija esta ley, el IMAS tendrá los siguientes recursos:_x000D_
“…_x000D_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 prohibido utilizar dichas utilidades para gastos administrativos o para cualquier otro fin ajeno a los estipulados en el artículo 4 de la presente Ley._x000D_
…_x000D_
El encargado de la administración de puertos, fronteras y aeropuertos internacionales deberá garantizar condiciones de espacio y ubicación preferentes para las instalaciones de las tiendas libres de derechos, sin costo adicional para el IMAS “._x000D_
En DEC, se maneja documentación que, por su naturaleza sensible y confidencial, resulta necesario que sea desechada con la mayor seguridad una vez cumplido el plazo, de conformidad con lo establecido en la Ley de Sistema Nacional de Archivo N° 7202._x000D_
Por lo anterior, es importante que el proceso se realice de forma discreta, correcta y ordenada de manera que garantice que la información de los usuarios y funcionarios tales como datos personales, números de cuenta, direcciones, firmas, entre otros, no sea accesible a terceros.</t>
  </si>
  <si>
    <t>Se designará a Melchor Marcos Hurtado, Administrador General de Empresas Comerciales como Administrador del Contrato quien tendrá la responsabilidad y en conjunto con María Alejandra Elizondo Retana la supervisión de que se realice el uso correcto de la destructora de documentos para lo que fue adquirida.</t>
  </si>
  <si>
    <t>La presente contratación persigue cubrir la necesidad de contratar un servicio para Compra de destructora de documentos para oficinas de Empresas Comerciales IMAS ubicadas frente al Aeropuerto Internacional Juan Santamaría, esto para satisfacer la finalidad publica que es maximizar las ventas y utilidades que serán destinadas a proyectos de bien social.</t>
  </si>
  <si>
    <t>Dada la cuantía y el nivel de urgencia por contar con equipo adecuado para que los funcionarios puedan garantizar de forma segura la eliminación de documentación física con información confidencial y propia de los usuarios internos y externos y considerando que el equipo actual de trituración no funciona, se hace necesario realizar esta contratación</t>
  </si>
  <si>
    <t>Para realizar el control en la calidad de la Compra de destructora de documentos, será revisada por la persona administradora del contrato con el propósito de verificar que el bien cumpla con lo requerido.</t>
  </si>
  <si>
    <t>Incumplimiento de los plazos: El adjudicado podría no cumplir con los tiempos de entrega de la destructora de documentos. _x000D_
_x000D_
Equipo Dañado: Entrega de equipos dañados o que no cumplan con las características establecidas en el cartel.</t>
  </si>
  <si>
    <t>29/09/2023 08:55</t>
  </si>
  <si>
    <t>09/10/2023 14:02</t>
  </si>
  <si>
    <t>09/10/2023 14:15</t>
  </si>
  <si>
    <t>0062023009900018</t>
  </si>
  <si>
    <t>2023LD-000075-0005300001</t>
  </si>
  <si>
    <t>Adquisición de pantalla Smart TV de 65 pulgadas para oficinas de Empresas Comerciales IMAS ubicadas frente al Aeropuerto Internacional Juan Santamaría</t>
  </si>
  <si>
    <t>CRC 450000</t>
  </si>
  <si>
    <t>10015031</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</si>
  <si>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De acuerdo con el artículo 14 de la Ley 4760, Ley de Creación del Instituto Mixto de Ayuda Social, y la modificación incluida en la Ley 8563, Fortalecimiento Financiero del Instituto Mixto de Ayuda Social, se indica que:_x000D_
ARTÍCULO 14.- Para el cumplimento de los fines que le fija esta ley, el IMAS tendrá los siguientes recursos:_x000D_
“…_x000D_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 prohibido utilizar dichas_x000D_
utilidades para gastos administrativos o para cualquier otro fin ajeno a los estipulados en el artículo 4 de la presente Ley._x000D_
…_x000D_
El encargado de la administración de puertos, fronteras y aeropuertos internacionales deberá garantizar condiciones de espacio y ubicación preferentes para las instalaciones de las tiendas libres de derechos, sin costo adicional para el IMAS “._x000D_
En DEC por su naturaleza es de suma importancia contar con una pantalla Smart TV la cual permita a los miembros de la organización y visitantes presentar proyectos o propuestas las cuales ayudan a la continuidad y crecimiento del negocio.</t>
  </si>
  <si>
    <t>Se designará a Melchor Marcos Hurtado, Administrador General de Empresas Comerciales como Administrador del Contrato quien tendrá la obligación y responsabilidad de que se realice la correcta verificación y ejecución contractual, validará que el equipo funcione correctamente, además realizará la verificación de las características de los equipos, las cuales deben corresponder a lo solicitado</t>
  </si>
  <si>
    <t>La presente contratación persigue cubrir la necesidad de contratar una compra para adquisición de una pantalla Smart TV de 65¨, la cual estará a disposición de las diferentes unidades que conforman la organización de DEC para distintos proyectos a presentar y con ello aportar a la finalidad publica que es maximizar las ventas y utilidades que serán destinadas a proyectos de bien social.</t>
  </si>
  <si>
    <t>Dada la cuantía y el nivel de urgencia por contar con equipo adecuado para que las personas trabajadoras y visitantes de DEC puedan apoyarse de un equipo que cumpla con lo requerido para realizar diferentes tipos de presentaciones, se hace necesario realizar esta contratación</t>
  </si>
  <si>
    <t>Para realizar el control en la calidad la Adquisición de pantalla Smart TV de 65 pulgadas para oficinas de Empresas Comerciales IMAS, la persona administradora del contrato revisará el bien que se está entregando.</t>
  </si>
  <si>
    <t>Incumplimiento de los plazos: El adjudicado podría no cumplir con los tiempos de entrega de la pantalla Smart TV de 65 pulgadas para oficinas de Empresas Comerciales IMAS ubicadas frente al Aeropuerto Internacional Juan Santamaría._x000D_
Equipo Dañado: Entrega de equipo dañado o que no cumplan con las características establecidas en el cartel.</t>
  </si>
  <si>
    <t>09/10/2023 08:56</t>
  </si>
  <si>
    <t>09/10/2023</t>
  </si>
  <si>
    <t>11/10/2023 15:49</t>
  </si>
  <si>
    <t>16/10/2023 09:39</t>
  </si>
  <si>
    <t>92324029</t>
  </si>
  <si>
    <t>0062023009900019</t>
  </si>
  <si>
    <t>2023LD-000076-0005300001</t>
  </si>
  <si>
    <t>Compra e instalación de mueble de exhibición de licores importados para tienda 13 del Aeropuerto Juan Santamaría</t>
  </si>
  <si>
    <t>10015033</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</si>
  <si>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la cual fue creada: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espacios que se han venido analizando._x000D_
De acuerdo con el artículo 14 de la Ley 4760, Ley de Creación del Instituto Mixto de Ayuda Social, y la modificación incluida en la Ley 8563, Fortalecimiento Financiero del Instituto Mixto de Ayuda Social, se indica que:_x000D_
ARTÍCULO 14.- Para el cumplimento de los fines que le fija esta ley, el IMAS tendrá los siguientes recursos:_x000D_
“…_x000D_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expresamente_x000D_
prohibido utilizar dichas utilidades para gastos administrativos o para cualquier otro fin ajeno a los estipulados en el artículo 4 de la presente Ley._x000D_
…_x000D_
El encargado de la administración de puertos, fronteras y aeropuertos internacionales deberá garantizar condiciones de espacio y ubicación preferentes para las instalaciones de las tiendas libres de derechos, sin costo adicional para el IMAS “._x000D_
La totalidad de los ingresos del Programa se obtienen mediante las ventas en las tiendas. que es donde sucede la parte esencial del negocio, donde se da la interacción con los clientes, donde se producen los “momentos de la verdad”._x000D_
Con el fin de incrementar las ventas, se debe proporcionar la mayor visibilidad a nuestra marca comercial (“Duty Free – Do Good Shopping”) y a los artículos que se ofrecen en las tiendas._x000D_
Dada la creciente competencia dentro del aeropuerto, es de suma importancia que los pasajeros reconozcan nuestra marca como la única en la cual pueden comprar sus artículos libres de impuestos. También se procura que, con el fin de incrementar las ventas, se conozca que los productos ofrecidos tienen precios muy inferiores a los de la competencia. Para esto es de suma importancia contar con un mueble para la exhibición de licores i</t>
  </si>
  <si>
    <t>Se designará a Melchor Marcos Hurtado, Administrador General de Empresas Comerciales como Administrador del Contrato quien tendrá la obligación y responsabilidad de que se realice la correcta verificación y ejecución contractual, se encargará de facilitar toda la información requerida por el proveedor como insumo para cumplir con los requisitos indicados en la descripción del servicio durante el tiempo de vigencia del contrato.</t>
  </si>
  <si>
    <t>La presente contratación persigue cubrir la necesidad de contratar la Compra e instalación de mueble de exhibición de licores importados para tienda 13 del Aeropuerto Juan Santamaría._x000D_
Lo anterior, tomando en cuenta la forma oportuna y bajo las mejores condiciones de precio y calidad durante todo el ciclo de vida del objeto de esta contratación que provocará el incremento en las ventas dentro de las tiendas libres de impuestos del Aeropuerto Internacional Juan Santamaría (AIJS), esto para satisfacer la finalidad publica que es maximizar las ventas y utilidades que serán destinadas a proyectos de bien social.</t>
  </si>
  <si>
    <t>El IMAS se ve en la necesidad de contratar un proveedor que ofrezca lo requerido que es “Compra e instalación de mueble de exhibición de licores importados para tienda 13 del Aeropuerto Juan Santamaría”. Se ha determinado en conjunto con la unidad de Mercadeo y Ventas del Departamento de Empresas Comerciales que se requiere contar con un mueble de exhibición de licores importados para satisfacer de manera eficiente y eficaz la necesidad de establecer la marca Duty Free, y así ser reconocidos como las únicas tiendas libres de impuestos en el Aeropuerto Juan Santamaría y de esta manera brindar confianza a los clientes y con ello contribuir con el bien social._x000D_
Se debe contratar a una persona o empresa especializada en la elaboración e instalación de mueble de exhibición de licores importados para tienda 13 del Aeropuerto Juan Santamaría.</t>
  </si>
  <si>
    <t>Previo a la ejecución del contrato se realizará una reunión donde se determine el diseño del mueble de exhibición de licores importados. Dicha reunión se realizará con el Administrador de Contrato en compañía de la Unidad de Mercadeo y ventas._x000D_
Durante la ejecución del contrato se contará con la supervisión del señor Melchor Marcos Hurtado Administrador general de DEC, con el acompañamiento de las Coordinadoras de Categoría._x000D_
El plazo de la contratación será máximo 45 días naturales, para la elaboración e instalación de mueble de exhibición de licores importados para tienda 13 del Aeropuerto Juan Santamaría_x000D_
La contratación empezará a regir a partir de que la persona administradora de contrato emita la orden de inicio._x000D_
Para la entrega del producto brindado, se dará el visto bueno a satisfacción por parte del Administrador del Contrato, Melchor Marcos Hurtado, Administrador General de Empresas Comerciales, de la entrega e instalación del mueble de exhibición de licores</t>
  </si>
  <si>
    <t>Incumplimiento de los plazos: El adjudicado podría no cumplir con los tiempos de entrega e instalación del mueble de exhibición de licores._x000D_
Utilización de materiales de mala calidad: El adjudicado podría no utilizar materiales de buena calidad en la elaboración mueble de exhibición de licores generando un riesgo en el buen diseño y durabilidad de este.</t>
  </si>
  <si>
    <t>10/10/2023 12:03</t>
  </si>
  <si>
    <t>12/10/2023 07:16</t>
  </si>
  <si>
    <t>16/10/2023 09:41</t>
  </si>
  <si>
    <t>0062023009900020</t>
  </si>
  <si>
    <t>2023LD-000080-0005300001</t>
  </si>
  <si>
    <t>Compra de uniformes para los vendedores de tiendas Duty free del IMAS, Local 23 de Golfito y uniformes para secretaria, modalidad según demanda.</t>
  </si>
  <si>
    <t>CRC 6494700</t>
  </si>
  <si>
    <t>10015043</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</si>
  <si>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El Departamento de Empresas Comerciales requiere comprar uniformes para los vendedores que laboran en las tiendas Duty Free del IMAS del Aeropuerto Juan Santamaría, el Aeropuerto Daniel Oduber, Deposito Libre Comercial de Golfito, así como para la secretaria del área administrativa._x000D_
El Departamento de Empresas Comerciales cuenta con 6 tiendas libres de impuestos ubicadas en el Aeropuerto Juan Santamaría y dos ubicadas en el Aeropuerto Daniel Oduber de Liberia y una tienda en el Depósito Libre Comercial de Golfito, donde laboran vendedores en las diferentes categorías tales como licores, perfumería, artículos de lujo y artículos electrónicos. Dado lo anterior es necesario contar con un personal de ventas que tenga una excelente presentación frente a los clientes, por lo tanto, es fundamental para su presentación un uniforme para dar una imagen impecable, es por esta razón que se solicita que el contrato se realice según demanda para cubrir la necesidad de uniformes del personal nuevo que ingrese a laborar a los puntos de venta mencionados a lo largo del año y el personal existente. Los beneficios que se van a obtener con este contrato es una correcta apariencia del personal de ventas ante los pasajeros, , y aprovechar que se utilice como medio publicitario al tener el logo bordado en las blusas y camisas, mostrando una excelente imagen de las tiendas IMAS DUTY FREE.</t>
  </si>
  <si>
    <t>Se designa para este contrato a José Rodrigo Obando Araya como Administrador de Contrato quien tendrá la obligación y responsabilidad de que se realice la correcta verificación y ejecución contractual,_x000D_
además de aprobar la selección de las piezas definitivas, propuestas por el adjudicado, para facilitar la labor del contratista se mantendrán acciones de comunicación y coordinación, cuando sea pertinente el suministro de información._x000D_
Cuando así se amerite y con previa orden por parte de la Administración, se podrá contar con la Unidad de Mercadeo y Ventas de Empresas Comerciales para realizar el análisis y la escogencia de las piezas, de acuerdo con las necesidades actuales de la fuerza de ventas._x000D_
Los equipos y materiales requeridos para desarrollar las piezas serán asumidos por el adjudicado, en otras palabras, el costo por material y recurso humano corre por cuenta del adjudicado._x000D_
Para la coordinación de los permisos de ingreso y trabajo en el Aeropuerto Juan Santamaría y en Golfito, será con José Rodrigo Obando Araya jobandoa@imas.go.cr y para el Aeropuerto Daniel Oduber con Vera Bonilla Ordoñez vbonilla@imas.go.cr.</t>
  </si>
  <si>
    <t>El interés público que se desea satisfacer con esta contratación es contar con un personal debidamente presentado en los puntos de venta , lo cual es fundamental para la imagen del negocio, y además ayuda al pasajero a identificar la persona que lo puede atender en las tiendas, con el propósito de generar las ventas que posteriormente se traducen en utilidades para la atención de los programas sociales institucionales</t>
  </si>
  <si>
    <t>El IMAS no cuenta con capacidad de producir estos uniformes dado a esto se ve en la necesidad de contratarlos a una empresa externa que brinde el servicio y que cumpla con las características solicitadas, debido a la naturaleza del negocio el personal debe estar presentado en forma impecable con uniformes de calidad para dar una excelente imagen a los pasajeros que día a día transitan por ambos Aeropuertos.</t>
  </si>
  <si>
    <t>Durante la ejecución del contrato, la persona Administradora de Contrato contará con el apoyo, aportes_x000D_
y/o asesoría de las personas que ocupan el puesto de Coordinadores de Categoría._x000D_
Se realizarán reuniones de coordinación con la persona contratista para definir el diseño, acatar_x000D_
recomendaciones y proponer ajustes a las propuestas._x000D_
Para la recepción de los uniformes se hará de la siguiente manera; la persona Administradora de Contrato_x000D_
se hará de cargo de recibir los uniformes que corresponden al Aeropuerto Internacional Juan Santamaría,_x000D_
con el apoyo de la Jefe de Tienda Vera Bonilla quien recibirá en el Aeropuerto Internacional Daniel Oduber_x000D_
Quirós y en el Depósito Libre Comercial de Golfito será el jefe de tienda Francisco Ortiz Olmos. En el_x000D_
momento de la entrega de uniformes se deberá verificar que cumplan con las características de diseño,_x000D_
telas y materiales solicitadas en el cartel y en caso de anomalías deberán reportarlas al Administrador del_x000D_
contrato._x000D_
El adjudicatario contará con un plazo de 15 días naturales para hacer la entrega de los uniformes en los_x000D_
tres lugares antes descritos._x000D_
Se realizará una verificación mensual previa a la tramitación de las facturas, de la cancelación al día de_x000D_
las cuotas de la caja costarricense de Seguro Social, FODESAF y el IMAS, esta revisión será realizada por_x000D_
la persona que ocupe el puesto de profesional administrativo en la Unidad de Coordinación Administrativa_x000D_
de Empresas Comerciales.</t>
  </si>
  <si>
    <t>Incumplimiento de los plazos: Se pueden generar atrasos en la entrega de las propuestas de diseños como_x000D_
en la confección de las piezas de uniformes, por causas internas de la Administración del proveedor._x000D_
Falta de flexibilidad: El contrato puede no permitir la modificación del servicio durante el período de_x000D_
vigencia del contrato, lo que puede ser un problema si se realizará la apertura a futuro de nuevas tiendas_x000D_
en otros lugares._x000D_
Protección mercadería: Durante la ejecución contractual podrían darse circunstancias que afecten en el_x000D_
cumplimiento de las características (materiales, colores u otros) de las piezas previamente aprobadas, por_x000D_
ejemplo, que no se encuentre disponible la cantidad o calidad de algún material que se vaya a requerir,_x000D_
lo que puede dar lugar a realizar algunos cambios de último momento en el diseño._x000D_
Para contener estos riesgos la administración se reserva el derecho de hacer las verificaciones pertinentes,_x000D_
solicitar al contratista la información relevante al respecto y determinar acciones para minimizar la_x000D_
materialización de estos riesgos, lo cual conllevará que el contratista deba ejecutar algunas de esas_x000D_
acciones; o bien, tomar las previsiones que sean pertinentes.</t>
  </si>
  <si>
    <t>26/10/2023 13:55</t>
  </si>
  <si>
    <t>26/10/2023</t>
  </si>
  <si>
    <t>01/11/2023 14:26</t>
  </si>
  <si>
    <t>Jose Rodrigo Obando Araya</t>
  </si>
  <si>
    <t>13/11/2023 13:28</t>
  </si>
  <si>
    <t>82161599</t>
  </si>
  <si>
    <t>92150017</t>
  </si>
  <si>
    <t>select * from(select distinct
      c.doc_req_no nro_sol_contratacion
      , (select a.INST_CARTEL_no from bid.ep_cartel a where a.cartel_no = c.cartel_no and a.cartel_seq = '00') as numero_procedimiento 
      , cont.FN_CE_COMMON_CD_NAME('CE27',c.exc_stat,'') as estado_sol_cont
      , c.contract_req_nm descripcion
      , CONT.FN_CE_COMMON_CD_NAME('BD01',c.PROCE_TYPE, NULL) tipo_procedimiento
      , CONT.FN_CE_COMMON_CD_NAME('BD89',c.PROCE_TYPE_DETAIL, NULL) AS MODALIDAD
      , CONT.FN_CE_COMMON_CD_NAME('BD66',c.contract_type, NULL) clasificacion_objeto
      , c.currency_type || ' ' || c.bdgt_amt monto_presupuestado
      , c.inst_req_no NRO_SOLICITUD_INSTITUCIONAL
      , DBMS_LOB.substr(c.contract_req_reason,3000) justificacion_contratacion
      , DBMS_LOB.substr(c.law9,3000) disp_recurso_humano
      , DBMS_LOB.substr(c.law8_1,3000) finalidad_publica
      , DBMS_LOB.substr(c.law8_2,3000) justificacion_escogencia
      , DBMS_LOB.substr(c.law8_3,3000) proced_control_calidad
      , DBMS_LOB.substr(c.LAW8_4,3000) terceros_interesados
      , DBMS_LOB.substr(c.LAW8_5,3000) riesgos_identificados
      , DBMS_LOB.substr(c.etc,3000) observaciones
      , to_char(c.ertn_dt,'DD/MM/YYYY HH24:MI') fecha_elaboracion_solicitud
      , TO_CHAR(TO_DATE(c.req_ymd, 'dd/mm/yyyy'),'dd/mm/yyyy') fecha_solicitud
      , to_char(c.dist_dt,'DD/MM/YYYY HH24:MI') as Fecha_Envio_Distribucion
      , c.reqer_nm solicitante
      , bid.fn_get_name_usr (c.writer_id) elaborador
      , bid.fn_get_name_usr (c.contract_adm_id) adm_contrato
      , bid.fn_get_name_usr(c.EXECUTOR_ID) elabora_cartel_solicitud 
      , to_char(c.asgwrt_dt,'DD/MM/YYYY HH24:MI') as Fecha_Envio_Elaboracion
      , b.prod_seqno as linea
      , b.cate_id codigo_clasificacion
      , b.prod_id codigo_identificacion
      , b.serial_bdgt as reserva_presupuestaria
      , (select min(COST_CNTR) from BID.CO_COST_CNTR where COST_CNTR_KEY = b.cost_cntr_key and TYPE_KEY = b.contract_req_no) as centro_costos
      , nvl(b.expend_obj,(select min(x.expend_obj) from BID.CO_COST_CNTR x where x.TYPE_KEY = b.contract_req_no)) subpartida_obj_gasto
      , b.prod_qty cantidad
      , b.sub_total total
from CONT.ce_cont_req c, cont.ce_cont_req_item b  
where c.contract_req_no = b.contract_req_no 
and c.inst_cd ='4000042144'
and c.ertn_dt between '01/01/2022 00:00:00' and sysdate) a
order by a.nro_sol_contratacion asc</t>
  </si>
  <si>
    <t>DASHBOARD - SOLICITUDES POR CENTRO DE COSTOS</t>
  </si>
  <si>
    <t>Datos del año 2023</t>
  </si>
  <si>
    <t>CANTIDAD DE SOLICITUDES</t>
  </si>
  <si>
    <t>% DEL TOTAL</t>
  </si>
  <si>
    <t>INDICADORES CLAVE</t>
  </si>
  <si>
    <t>Total Solicitudes:</t>
  </si>
  <si>
    <t>Centros de Costos:</t>
  </si>
  <si>
    <t>Promedio por Centro:</t>
  </si>
  <si>
    <t>TOP 10 CENTROS DE COSTOS</t>
  </si>
  <si>
    <t>#</t>
  </si>
  <si>
    <t>Centro de Costos</t>
  </si>
  <si>
    <t>Solicitudes</t>
  </si>
  <si>
    <t>DASHBOARD - CLASIFICACIÓN DE OBJETO Y MODALIDAD</t>
  </si>
  <si>
    <t>Análisis de Solicitudes de Contratación - Año 2023</t>
  </si>
  <si>
    <t>📊 RESUMEN POR CLASIFICACIÓN DE OBJETO</t>
  </si>
  <si>
    <t>CLASIFICACIÓN_OBJETO</t>
  </si>
  <si>
    <t>📋 RESUMEN POR MODALIDAD</t>
  </si>
  <si>
    <t>📈 MATRIZ CRUZADA: CLASIFICACIÓN vs MODALIDAD</t>
  </si>
  <si>
    <t>CLASIFICACIÓN \ MODALIDAD</t>
  </si>
  <si>
    <t>🎯 INDICADORES CLAVE</t>
  </si>
  <si>
    <t>Clasificación Principal:</t>
  </si>
  <si>
    <t>Cantidad:</t>
  </si>
  <si>
    <t>Modalidad Principal:</t>
  </si>
  <si>
    <t>Combinación más frecuente:</t>
  </si>
  <si>
    <t>DASHBOARD - SUBPARTIDA OBJETO DE GASTO</t>
  </si>
  <si>
    <t>Análisis de Solicitudes por Subpartida Presupuestaria - Año 2023</t>
  </si>
  <si>
    <t>📊 RESUMEN POR SUBPARTIDA DE OBJETO DE GASTO</t>
  </si>
  <si>
    <t>Subpartidas Diferentes:</t>
  </si>
  <si>
    <t>Subpartida Principal:</t>
  </si>
  <si>
    <t>Promedio por Subpartida:</t>
  </si>
  <si>
    <t>📁 RESUMEN POR CATEGORÍA PRINCIPAL</t>
  </si>
  <si>
    <t>CATEGORÍA</t>
  </si>
  <si>
    <t>% TOTAL</t>
  </si>
  <si>
    <t>1. Servicios</t>
  </si>
  <si>
    <t>2. Materiales y Suministros</t>
  </si>
  <si>
    <t>5. Bienes Duraderos</t>
  </si>
  <si>
    <t>🏆 TOP 10 SUBPARTIDAS MÁS FRECUENTES</t>
  </si>
  <si>
    <t>SUBPARTIDA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</si>
</sst>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indexed="8"/>
      <name val="Aptos Narrow"/>
      <family val="2"/>
      <scheme val="minor"/>
    </font>
    <font>
      <b/>
      <sz val="11"/>
      <color indexed="8"/>
      <name val="Aptos Narrow"/>
      <family val="2"/>
      <scheme val="minor"/>
    </font>
    <font>
      <b/>
      <sz val="11"/>
      <color rgb="FF1B365D"/>
      <name val="Baskerville"/>
    </font>
    <font>
      <sz val="11"/>
      <color rgb="FF000000"/>
      <name val="Baskerville"/>
    </font>
    <font>
      <b/>
      <sz val="16"/>
      <color rgb="FF1F4E79"/>
      <name val="Aptos Narrow"/>
      <family val="2"/>
      <scheme val="minor"/>
    </font>
    <font>
      <i/>
      <sz val="11"/>
      <color rgb="FF666666"/>
      <name val="Aptos Narrow"/>
      <family val="2"/>
      <scheme val="minor"/>
    </font>
    <font>
      <b/>
      <sz val="11"/>
      <color rgb="FFFFFFFF"/>
      <name val="Aptos Narrow"/>
      <family val="2"/>
      <scheme val="minor"/>
    </font>
    <font>
      <b/>
      <sz val="12"/>
      <color rgb="FF1F4E79"/>
      <name val="Aptos Narrow"/>
      <family val="2"/>
      <scheme val="minor"/>
    </font>
    <font>
      <b/>
      <sz val="14"/>
      <color rgb="FF1F4E79"/>
      <name val="Aptos Narrow"/>
      <family val="2"/>
      <scheme val="minor"/>
    </font>
    <font>
      <b/>
      <sz val="11"/>
      <color rgb="FF2E75B6"/>
      <name val="Aptos Narrow"/>
      <family val="2"/>
      <scheme val="minor"/>
    </font>
    <font>
      <sz val="11"/>
      <color rgb="FF2E75B6"/>
      <name val="Aptos Narrow"/>
      <family val="2"/>
      <scheme val="minor"/>
    </font>
    <font>
      <b/>
      <sz val="11"/>
      <color rgb="FF548235"/>
      <name val="Aptos Narrow"/>
      <family val="2"/>
      <scheme val="minor"/>
    </font>
    <font>
      <sz val="11"/>
      <color rgb="FF548235"/>
      <name val="Aptos Narrow"/>
      <family val="2"/>
      <scheme val="minor"/>
    </font>
    <font>
      <sz val="11"/>
      <color rgb="FF1F4E79"/>
      <name val="Aptos Narrow"/>
      <family val="2"/>
      <scheme val="minor"/>
    </font>
    <font>
      <b/>
      <sz val="18"/>
      <color rgb="FF1F4E79"/>
      <name val="Aptos Narrow"/>
      <family val="2"/>
      <scheme val="minor"/>
    </font>
  </fonts>
  <fills count="16">
    <fill>
      <patternFill patternType="none"/>
    </fill>
    <fill>
      <patternFill patternType="gray125"/>
    </fill>
    <fill>
      <patternFill patternType="solid">
        <fgColor rgb="FFD4AF37"/>
        <bgColor indexed="64"/>
      </patternFill>
    </fill>
    <fill>
      <patternFill patternType="solid">
        <fgColor rgb="FFFFFFFF"/>
        <bgColor indexed="64"/>
      </patternFill>
    </fill>
    <fill>
      <patternFill patternType="solid">
        <fgColor rgb="FF1F4E79"/>
        <bgColor indexed="64"/>
      </patternFill>
    </fill>
    <fill>
      <patternFill patternType="solid">
        <fgColor rgb="FFD6DCE4"/>
        <bgColor indexed="64"/>
      </patternFill>
    </fill>
    <fill>
      <patternFill patternType="solid">
        <fgColor rgb="FFF2F2F2"/>
        <bgColor indexed="64"/>
      </patternFill>
    </fill>
    <fill>
      <patternFill patternType="solid">
        <fgColor rgb="FF2E75B6"/>
        <bgColor indexed="64"/>
      </patternFill>
    </fill>
    <fill>
      <patternFill patternType="solid">
        <fgColor rgb="FFDEEBF7"/>
        <bgColor indexed="64"/>
      </patternFill>
    </fill>
    <fill>
      <patternFill patternType="solid">
        <fgColor rgb="FF548235"/>
        <bgColor indexed="64"/>
      </patternFill>
    </fill>
    <fill>
      <patternFill patternType="solid">
        <fgColor rgb="FF7030A0"/>
        <bgColor indexed="64"/>
      </patternFill>
    </fill>
    <fill>
      <patternFill patternType="solid">
        <fgColor rgb="FFE2EFDA"/>
        <bgColor indexed="64"/>
      </patternFill>
    </fill>
    <fill>
      <patternFill patternType="solid">
        <fgColor rgb="FFC65911"/>
        <bgColor indexed="64"/>
      </patternFill>
    </fill>
    <fill>
      <patternFill patternType="solid">
        <fgColor rgb="FFBDD7EE"/>
        <bgColor indexed="64"/>
      </patternFill>
    </fill>
    <fill>
      <patternFill patternType="solid">
        <fgColor rgb="FF9BC2E6"/>
        <bgColor indexed="64"/>
      </patternFill>
    </fill>
    <fill>
      <patternFill patternType="solid">
        <fgColor rgb="FF5B9BD5"/>
        <bgColor indexed="64"/>
      </patternFill>
    </fill>
  </fills>
  <borders count="9">
    <border>
      <left/>
      <right/>
      <top/>
      <bottom/>
      <diagonal/>
    </border>
    <border>
      <left style="thin">
        <color rgb="FF4169E1"/>
      </left>
      <right style="thin">
        <color rgb="FF4169E1"/>
      </right>
      <top style="thin">
        <color rgb="FF4169E1"/>
      </top>
      <bottom style="thin">
        <color rgb="FF4169E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ck">
        <color rgb="FF1F4E79"/>
      </left>
      <right/>
      <top style="thin">
        <color auto="1"/>
      </top>
      <bottom/>
      <diagonal/>
    </border>
    <border>
      <left style="thick">
        <color rgb="FF1F4E79"/>
      </left>
      <right/>
      <top/>
      <bottom/>
      <diagonal/>
    </border>
    <border>
      <left style="thick">
        <color rgb="FF1F4E79"/>
      </left>
      <right/>
      <top/>
      <bottom style="thin">
        <color auto="1"/>
      </bottom>
      <diagonal/>
    </border>
  </borders>
  <cellStyleXfs count="1">
    <xf numFmtId="0" fontId="0" fillId="0" borderId="0"/>
  </cellStyleXfs>
  <cellXfs count="67">
    <xf numFmtId="0" fontId="0" fillId="0" borderId="0" xfId="0"/>
    <xf numFmtId="0" fontId="1" fillId="0" borderId="0" xfId="0" applyFont="1"/>
    <xf numFmtId="0" fontId="4" fillId="0" borderId="0" xfId="0" applyFont="1"/>
    <xf numFmtId="0" fontId="5" fillId="0" borderId="0" xfId="0" applyFont="1"/>
    <xf numFmtId="0" fontId="6" fillId="4" borderId="2" xfId="0" applyFont="1" applyFill="1" applyBorder="1" applyAlignment="1">
      <alignment horizontal="center"/>
    </xf>
    <xf numFmtId="0" fontId="0" fillId="0" borderId="2" xfId="0" applyBorder="1"/>
    <xf numFmtId="3" fontId="0" fillId="0" borderId="2" xfId="0" applyNumberFormat="1" applyBorder="1" applyAlignment="1">
      <alignment horizontal="center"/>
    </xf>
    <xf numFmtId="164" fontId="0" fillId="0" borderId="2" xfId="0" applyNumberFormat="1" applyBorder="1"/>
    <xf numFmtId="0" fontId="1" fillId="5" borderId="2" xfId="0" applyFont="1" applyFill="1" applyBorder="1"/>
    <xf numFmtId="3" fontId="1" fillId="5" borderId="2" xfId="0" applyNumberFormat="1" applyFont="1" applyFill="1" applyBorder="1" applyAlignment="1">
      <alignment horizontal="center"/>
    </xf>
    <xf numFmtId="164" fontId="1" fillId="5" borderId="2" xfId="0" applyNumberFormat="1" applyFont="1" applyFill="1" applyBorder="1"/>
    <xf numFmtId="0" fontId="0" fillId="6" borderId="2" xfId="0" applyFill="1" applyBorder="1"/>
    <xf numFmtId="3" fontId="0" fillId="6" borderId="2" xfId="0" applyNumberFormat="1" applyFill="1" applyBorder="1" applyAlignment="1">
      <alignment horizontal="center"/>
    </xf>
    <xf numFmtId="164" fontId="0" fillId="6" borderId="2" xfId="0" applyNumberFormat="1" applyFill="1" applyBorder="1"/>
    <xf numFmtId="0" fontId="7" fillId="0" borderId="0" xfId="0" applyFont="1"/>
    <xf numFmtId="0" fontId="8" fillId="0" borderId="0" xfId="0" applyFont="1"/>
    <xf numFmtId="0" fontId="0" fillId="0" borderId="5" xfId="0" applyBorder="1"/>
    <xf numFmtId="0" fontId="6" fillId="7" borderId="2" xfId="0" applyFont="1" applyFill="1" applyBorder="1" applyAlignment="1">
      <alignment horizontal="center"/>
    </xf>
    <xf numFmtId="0" fontId="0" fillId="0" borderId="2" xfId="0" applyBorder="1" applyAlignment="1">
      <alignment horizontal="center"/>
    </xf>
    <xf numFmtId="0" fontId="0" fillId="8" borderId="2" xfId="0" applyFill="1" applyBorder="1" applyAlignment="1">
      <alignment horizontal="center"/>
    </xf>
    <xf numFmtId="0" fontId="0" fillId="8" borderId="2" xfId="0" applyFill="1" applyBorder="1"/>
    <xf numFmtId="0" fontId="6" fillId="9" borderId="2" xfId="0" applyFont="1" applyFill="1" applyBorder="1" applyAlignment="1">
      <alignment horizontal="center"/>
    </xf>
    <xf numFmtId="0" fontId="6" fillId="10" borderId="2" xfId="0" applyFont="1" applyFill="1" applyBorder="1" applyAlignment="1">
      <alignment horizontal="center"/>
    </xf>
    <xf numFmtId="0" fontId="1" fillId="0" borderId="2" xfId="0" applyFont="1" applyBorder="1"/>
    <xf numFmtId="3" fontId="0" fillId="11" borderId="2" xfId="0" applyNumberFormat="1" applyFill="1" applyBorder="1" applyAlignment="1">
      <alignment horizontal="center"/>
    </xf>
    <xf numFmtId="3" fontId="1" fillId="11" borderId="2" xfId="0" applyNumberFormat="1" applyFont="1" applyFill="1" applyBorder="1" applyAlignment="1">
      <alignment horizontal="center"/>
    </xf>
    <xf numFmtId="0" fontId="0" fillId="0" borderId="3" xfId="0" applyBorder="1"/>
    <xf numFmtId="0" fontId="0" fillId="0" borderId="4" xfId="0" applyBorder="1"/>
    <xf numFmtId="0" fontId="4" fillId="0" borderId="4" xfId="0" applyFont="1" applyBorder="1"/>
    <xf numFmtId="0" fontId="9" fillId="0" borderId="4" xfId="0" applyFont="1" applyBorder="1"/>
    <xf numFmtId="0" fontId="10" fillId="0" borderId="4" xfId="0" applyFont="1" applyBorder="1"/>
    <xf numFmtId="0" fontId="11" fillId="0" borderId="4" xfId="0" applyFont="1" applyBorder="1"/>
    <xf numFmtId="0" fontId="12" fillId="0" borderId="4" xfId="0" applyFont="1" applyBorder="1"/>
    <xf numFmtId="0" fontId="7" fillId="0" borderId="6" xfId="0" applyFont="1" applyBorder="1"/>
    <xf numFmtId="0" fontId="0" fillId="0" borderId="7" xfId="0" applyBorder="1"/>
    <xf numFmtId="0" fontId="1" fillId="0" borderId="7" xfId="0" applyFont="1" applyBorder="1"/>
    <xf numFmtId="0" fontId="0" fillId="0" borderId="8" xfId="0" applyBorder="1"/>
    <xf numFmtId="0" fontId="13" fillId="0" borderId="0" xfId="0" applyFont="1"/>
    <xf numFmtId="3" fontId="0" fillId="8" borderId="2" xfId="0" applyNumberFormat="1" applyFill="1" applyBorder="1" applyAlignment="1">
      <alignment horizontal="center"/>
    </xf>
    <xf numFmtId="164" fontId="0" fillId="8" borderId="2" xfId="0" applyNumberFormat="1" applyFill="1" applyBorder="1"/>
    <xf numFmtId="0" fontId="6" fillId="4" borderId="2" xfId="0" applyFont="1" applyFill="1" applyBorder="1"/>
    <xf numFmtId="3" fontId="6" fillId="4" borderId="2" xfId="0" applyNumberFormat="1" applyFont="1" applyFill="1" applyBorder="1" applyAlignment="1">
      <alignment horizontal="center"/>
    </xf>
    <xf numFmtId="164" fontId="6" fillId="4" borderId="2" xfId="0" applyNumberFormat="1" applyFont="1" applyFill="1" applyBorder="1"/>
    <xf numFmtId="0" fontId="14" fillId="0" borderId="0" xfId="0" applyFont="1"/>
    <xf numFmtId="0" fontId="7" fillId="0" borderId="7" xfId="0" applyFont="1" applyBorder="1"/>
    <xf numFmtId="0" fontId="6" fillId="12" borderId="7" xfId="0" applyFont="1" applyFill="1" applyBorder="1" applyAlignment="1">
      <alignment horizontal="center"/>
    </xf>
    <xf numFmtId="0" fontId="0" fillId="13" borderId="2" xfId="0" applyFill="1" applyBorder="1"/>
    <xf numFmtId="3" fontId="0" fillId="13" borderId="2" xfId="0" applyNumberFormat="1" applyFill="1" applyBorder="1" applyAlignment="1">
      <alignment horizontal="center"/>
    </xf>
    <xf numFmtId="164" fontId="0" fillId="13" borderId="2" xfId="0" applyNumberFormat="1" applyFill="1" applyBorder="1"/>
    <xf numFmtId="0" fontId="0" fillId="14" borderId="2" xfId="0" applyFill="1" applyBorder="1"/>
    <xf numFmtId="3" fontId="0" fillId="14" borderId="2" xfId="0" applyNumberFormat="1" applyFill="1" applyBorder="1" applyAlignment="1">
      <alignment horizontal="center"/>
    </xf>
    <xf numFmtId="164" fontId="0" fillId="14" borderId="2" xfId="0" applyNumberFormat="1" applyFill="1" applyBorder="1"/>
    <xf numFmtId="0" fontId="0" fillId="15" borderId="2" xfId="0" applyFill="1" applyBorder="1"/>
    <xf numFmtId="3" fontId="0" fillId="15" borderId="2" xfId="0" applyNumberFormat="1" applyFill="1" applyBorder="1" applyAlignment="1">
      <alignment horizontal="center"/>
    </xf>
    <xf numFmtId="164" fontId="0" fillId="15" borderId="2" xfId="0" applyNumberFormat="1" applyFill="1" applyBorder="1"/>
    <xf numFmtId="0" fontId="0" fillId="3" borderId="2" xfId="0" applyFill="1" applyBorder="1" applyAlignment="1">
      <alignment horizontal="center"/>
    </xf>
    <xf numFmtId="0" fontId="0" fillId="3" borderId="2" xfId="0" applyFill="1" applyBorder="1"/>
    <xf numFmtId="3" fontId="0" fillId="3" borderId="2" xfId="0" applyNumberFormat="1" applyFill="1" applyBorder="1" applyAlignment="1">
      <alignment horizontal="center"/>
    </xf>
    <xf numFmtId="164" fontId="0" fillId="3" borderId="2" xfId="0" applyNumberFormat="1" applyFill="1" applyBorder="1"/>
    <xf numFmtId="0" fontId="2" fillId="2" borderId="1" xfId="0" applyFont="1" applyFill="1" applyBorder="1" applyAlignment="1">
      <alignment vertical="top" wrapText="1"/>
    </xf>
    <xf numFmtId="0" fontId="1" fillId="0" borderId="0" xfId="0" applyFont="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right" vertical="top" wrapText="1"/>
    </xf>
    <xf numFmtId="0" fontId="0" fillId="0" borderId="0" xfId="0" applyAlignment="1">
      <alignment vertical="top" wrapText="1"/>
    </xf>
    <xf numFmtId="0" fontId="2" fillId="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0" fillId="0" borderId="0" xfId="0"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Solicitudes por Centro de Costos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Dashboard!$B$5</c:f>
              <c:strCache>
                <c:ptCount val="1"/>
                <c:pt idx="0">
                  <c:v>CENTRO_COSTOS</c:v>
                </c:pt>
              </c:strCache>
            </c:strRef>
          </c:tx>
          <c:spPr>
            <a:solidFill>
              <a:srgbClr val="1F4E79"/>
            </a:solidFill>
            <a:ln>
              <a:noFill/>
            </a:ln>
            <a:effectLst/>
          </c:spPr>
          <c:invertIfNegative val="0"/>
          <c:val>
            <c:numRef>
              <c:f>Dashboard!$B$6:$B$52</c:f>
              <c:numCache>
                <c:formatCode>General</c:formatCode>
                <c:ptCount val="47"/>
                <c:pt idx="0">
                  <c:v>1401000000</c:v>
                </c:pt>
                <c:pt idx="1">
                  <c:v>1110</c:v>
                </c:pt>
                <c:pt idx="2">
                  <c:v>1301000000</c:v>
                </c:pt>
                <c:pt idx="3">
                  <c:v>1102000000</c:v>
                </c:pt>
                <c:pt idx="4">
                  <c:v>1207000000</c:v>
                </c:pt>
                <c:pt idx="5">
                  <c:v>1209000000</c:v>
                </c:pt>
                <c:pt idx="6">
                  <c:v>1201000000</c:v>
                </c:pt>
                <c:pt idx="7">
                  <c:v>1212000000</c:v>
                </c:pt>
                <c:pt idx="8">
                  <c:v>11021100</c:v>
                </c:pt>
                <c:pt idx="9">
                  <c:v>1205000000</c:v>
                </c:pt>
                <c:pt idx="10">
                  <c:v>12100100</c:v>
                </c:pt>
                <c:pt idx="11">
                  <c:v>1204000000</c:v>
                </c:pt>
                <c:pt idx="12">
                  <c:v>1208000000</c:v>
                </c:pt>
                <c:pt idx="13">
                  <c:v>1116000000</c:v>
                </c:pt>
                <c:pt idx="14">
                  <c:v>110200000</c:v>
                </c:pt>
                <c:pt idx="15">
                  <c:v>1102</c:v>
                </c:pt>
                <c:pt idx="16">
                  <c:v>1106000000</c:v>
                </c:pt>
                <c:pt idx="17">
                  <c:v>1110000000</c:v>
                </c:pt>
                <c:pt idx="18">
                  <c:v>1203000000</c:v>
                </c:pt>
                <c:pt idx="19">
                  <c:v>0</c:v>
                </c:pt>
                <c:pt idx="20">
                  <c:v>12100300</c:v>
                </c:pt>
                <c:pt idx="21">
                  <c:v>1213000000</c:v>
                </c:pt>
                <c:pt idx="22">
                  <c:v>1124</c:v>
                </c:pt>
                <c:pt idx="23">
                  <c:v>1103000000</c:v>
                </c:pt>
                <c:pt idx="24">
                  <c:v>1107</c:v>
                </c:pt>
                <c:pt idx="25">
                  <c:v>1107000000</c:v>
                </c:pt>
                <c:pt idx="26">
                  <c:v>11106000000</c:v>
                </c:pt>
                <c:pt idx="27">
                  <c:v>11100000</c:v>
                </c:pt>
                <c:pt idx="28">
                  <c:v>111000000</c:v>
                </c:pt>
                <c:pt idx="29">
                  <c:v>11021203</c:v>
                </c:pt>
                <c:pt idx="30">
                  <c:v>0</c:v>
                </c:pt>
                <c:pt idx="31">
                  <c:v>0</c:v>
                </c:pt>
                <c:pt idx="32">
                  <c:v>0</c:v>
                </c:pt>
                <c:pt idx="33">
                  <c:v>0</c:v>
                </c:pt>
                <c:pt idx="34">
                  <c:v>1206000000</c:v>
                </c:pt>
                <c:pt idx="35">
                  <c:v>12060400</c:v>
                </c:pt>
                <c:pt idx="36">
                  <c:v>12060100</c:v>
                </c:pt>
                <c:pt idx="37">
                  <c:v>10805</c:v>
                </c:pt>
                <c:pt idx="38">
                  <c:v>120500000</c:v>
                </c:pt>
                <c:pt idx="39">
                  <c:v>0</c:v>
                </c:pt>
                <c:pt idx="40">
                  <c:v>12100200</c:v>
                </c:pt>
                <c:pt idx="41">
                  <c:v>12100500</c:v>
                </c:pt>
                <c:pt idx="42">
                  <c:v>1304000000</c:v>
                </c:pt>
                <c:pt idx="43">
                  <c:v>1101</c:v>
                </c:pt>
                <c:pt idx="44">
                  <c:v>12000200</c:v>
                </c:pt>
                <c:pt idx="45">
                  <c:v>121200000</c:v>
                </c:pt>
                <c:pt idx="46">
                  <c:v>14010000</c:v>
                </c:pt>
              </c:numCache>
            </c:numRef>
          </c:val>
          <c:extLst>
            <c:ext xmlns:c16="http://schemas.microsoft.com/office/drawing/2014/chart" uri="{C3380CC4-5D6E-409C-BE32-E72D297353CC}">
              <c16:uniqueId val="{00000000-BF33-4EC0-9BE6-B6BEDBAB2EFA}"/>
            </c:ext>
          </c:extLst>
        </c:ser>
        <c:ser>
          <c:idx val="1"/>
          <c:order val="1"/>
          <c:tx>
            <c:strRef>
              <c:f>Dashboard!$C$5</c:f>
              <c:strCache>
                <c:ptCount val="1"/>
                <c:pt idx="0">
                  <c:v>CANTIDAD DE SOLICITUDES</c:v>
                </c:pt>
              </c:strCache>
            </c:strRef>
          </c:tx>
          <c:spPr>
            <a:solidFill>
              <a:schemeClr val="accent2"/>
            </a:solidFill>
            <a:ln>
              <a:noFill/>
            </a:ln>
            <a:effectLst/>
          </c:spPr>
          <c:invertIfNegative val="0"/>
          <c:val>
            <c:numRef>
              <c:f>Dashboard!$C$6:$C$52</c:f>
              <c:numCache>
                <c:formatCode>#,##0</c:formatCode>
                <c:ptCount val="47"/>
                <c:pt idx="0">
                  <c:v>30</c:v>
                </c:pt>
                <c:pt idx="1">
                  <c:v>20</c:v>
                </c:pt>
                <c:pt idx="2">
                  <c:v>20</c:v>
                </c:pt>
                <c:pt idx="3">
                  <c:v>19</c:v>
                </c:pt>
                <c:pt idx="4">
                  <c:v>17</c:v>
                </c:pt>
                <c:pt idx="5">
                  <c:v>14</c:v>
                </c:pt>
                <c:pt idx="6">
                  <c:v>14</c:v>
                </c:pt>
                <c:pt idx="7">
                  <c:v>13</c:v>
                </c:pt>
                <c:pt idx="8">
                  <c:v>10</c:v>
                </c:pt>
                <c:pt idx="9">
                  <c:v>9</c:v>
                </c:pt>
                <c:pt idx="10">
                  <c:v>8</c:v>
                </c:pt>
                <c:pt idx="11">
                  <c:v>6</c:v>
                </c:pt>
                <c:pt idx="12">
                  <c:v>5</c:v>
                </c:pt>
                <c:pt idx="13">
                  <c:v>4</c:v>
                </c:pt>
                <c:pt idx="14">
                  <c:v>3</c:v>
                </c:pt>
                <c:pt idx="15">
                  <c:v>3</c:v>
                </c:pt>
                <c:pt idx="16">
                  <c:v>2</c:v>
                </c:pt>
                <c:pt idx="17">
                  <c:v>2</c:v>
                </c:pt>
                <c:pt idx="18">
                  <c:v>2</c:v>
                </c:pt>
                <c:pt idx="19">
                  <c:v>2</c:v>
                </c:pt>
                <c:pt idx="20">
                  <c:v>2</c:v>
                </c:pt>
                <c:pt idx="21">
                  <c:v>2</c:v>
                </c:pt>
                <c:pt idx="22">
                  <c:v>2</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numCache>
            </c:numRef>
          </c:val>
          <c:extLst>
            <c:ext xmlns:c16="http://schemas.microsoft.com/office/drawing/2014/chart" uri="{C3380CC4-5D6E-409C-BE32-E72D297353CC}">
              <c16:uniqueId val="{00000001-BF33-4EC0-9BE6-B6BEDBAB2EFA}"/>
            </c:ext>
          </c:extLst>
        </c:ser>
        <c:dLbls>
          <c:showLegendKey val="0"/>
          <c:showVal val="0"/>
          <c:showCatName val="0"/>
          <c:showSerName val="0"/>
          <c:showPercent val="0"/>
          <c:showBubbleSize val="0"/>
        </c:dLbls>
        <c:gapWidth val="182"/>
        <c:axId val="1846466224"/>
        <c:axId val="1744255200"/>
      </c:barChart>
      <c:catAx>
        <c:axId val="1846466224"/>
        <c:scaling>
          <c:orientation val="minMax"/>
        </c:scaling>
        <c:delete val="0"/>
        <c:axPos val="l"/>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744255200"/>
        <c:crosses val="autoZero"/>
        <c:auto val="1"/>
        <c:lblAlgn val="ctr"/>
        <c:lblOffset val="100"/>
        <c:noMultiLvlLbl val="0"/>
      </c:catAx>
      <c:valAx>
        <c:axId val="17442552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8464662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Distribución TOP 10</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D1F-41FE-AF37-1F05E0BD9B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D1F-41FE-AF37-1F05E0BD9B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D1F-41FE-AF37-1F05E0BD9B9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D1F-41FE-AF37-1F05E0BD9B9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D1F-41FE-AF37-1F05E0BD9B9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D1F-41FE-AF37-1F05E0BD9B9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D1F-41FE-AF37-1F05E0BD9B9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D1F-41FE-AF37-1F05E0BD9B9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D1F-41FE-AF37-1F05E0BD9B9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D1F-41FE-AF37-1F05E0BD9B9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Dashboard!$K$7:$K$16</c:f>
              <c:numCache>
                <c:formatCode>General</c:formatCode>
                <c:ptCount val="10"/>
                <c:pt idx="0">
                  <c:v>1401000000</c:v>
                </c:pt>
                <c:pt idx="1">
                  <c:v>1110</c:v>
                </c:pt>
                <c:pt idx="2">
                  <c:v>1301000000</c:v>
                </c:pt>
                <c:pt idx="3">
                  <c:v>1102000000</c:v>
                </c:pt>
                <c:pt idx="4">
                  <c:v>1207000000</c:v>
                </c:pt>
                <c:pt idx="5">
                  <c:v>1209000000</c:v>
                </c:pt>
                <c:pt idx="6">
                  <c:v>1201000000</c:v>
                </c:pt>
                <c:pt idx="7">
                  <c:v>1212000000</c:v>
                </c:pt>
                <c:pt idx="8">
                  <c:v>11021100</c:v>
                </c:pt>
                <c:pt idx="9">
                  <c:v>1205000000</c:v>
                </c:pt>
              </c:numCache>
            </c:numRef>
          </c:val>
          <c:extLst>
            <c:ext xmlns:c16="http://schemas.microsoft.com/office/drawing/2014/chart" uri="{C3380CC4-5D6E-409C-BE32-E72D297353CC}">
              <c16:uniqueId val="{00000000-6C4C-4124-A5C9-F80936AE9C70}"/>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15-AD1F-41FE-AF37-1F05E0BD9B9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7-AD1F-41FE-AF37-1F05E0BD9B9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9-AD1F-41FE-AF37-1F05E0BD9B9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B-AD1F-41FE-AF37-1F05E0BD9B9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D-AD1F-41FE-AF37-1F05E0BD9B9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F-AD1F-41FE-AF37-1F05E0BD9B9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21-AD1F-41FE-AF37-1F05E0BD9B9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23-AD1F-41FE-AF37-1F05E0BD9B9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25-AD1F-41FE-AF37-1F05E0BD9B9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27-AD1F-41FE-AF37-1F05E0BD9B93}"/>
              </c:ext>
            </c:extLst>
          </c:dPt>
          <c:val>
            <c:numRef>
              <c:f>Dashboard!$L$7:$L$16</c:f>
              <c:numCache>
                <c:formatCode>General</c:formatCode>
                <c:ptCount val="10"/>
                <c:pt idx="0">
                  <c:v>30</c:v>
                </c:pt>
                <c:pt idx="1">
                  <c:v>20</c:v>
                </c:pt>
                <c:pt idx="2">
                  <c:v>20</c:v>
                </c:pt>
                <c:pt idx="3">
                  <c:v>19</c:v>
                </c:pt>
                <c:pt idx="4">
                  <c:v>17</c:v>
                </c:pt>
                <c:pt idx="5">
                  <c:v>14</c:v>
                </c:pt>
                <c:pt idx="6">
                  <c:v>14</c:v>
                </c:pt>
                <c:pt idx="7">
                  <c:v>13</c:v>
                </c:pt>
                <c:pt idx="8">
                  <c:v>10</c:v>
                </c:pt>
                <c:pt idx="9">
                  <c:v>9</c:v>
                </c:pt>
              </c:numCache>
            </c:numRef>
          </c:val>
          <c:extLst>
            <c:ext xmlns:c16="http://schemas.microsoft.com/office/drawing/2014/chart" uri="{C3380CC4-5D6E-409C-BE32-E72D297353CC}">
              <c16:uniqueId val="{00000001-6C4C-4124-A5C9-F80936AE9C7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Distribución por Clasificación</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3AC-4095-A40C-C0B20036B6D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3AC-4095-A40C-C0B20036B6D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3AC-4095-A40C-C0B20036B6D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3AC-4095-A40C-C0B20036B6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'Clasificación en solicitudes'!$B$8:$B$11</c:f>
              <c:strCache>
                <c:ptCount val="4"/>
                <c:pt idx="0">
                  <c:v>SERVICIOS</c:v>
                </c:pt>
                <c:pt idx="1">
                  <c:v>BIENES/SERVICIOS</c:v>
                </c:pt>
                <c:pt idx="2">
                  <c:v>BIENES</c:v>
                </c:pt>
                <c:pt idx="3">
                  <c:v>OBRA PÚBLICA</c:v>
                </c:pt>
              </c:strCache>
            </c:strRef>
          </c:cat>
          <c:val>
            <c:numRef>
              <c:f>'Clasificación en solicitudes'!$C$8:$C$11</c:f>
              <c:numCache>
                <c:formatCode>#,##0</c:formatCode>
                <c:ptCount val="4"/>
                <c:pt idx="0">
                  <c:v>194</c:v>
                </c:pt>
                <c:pt idx="1">
                  <c:v>66</c:v>
                </c:pt>
                <c:pt idx="2">
                  <c:v>64</c:v>
                </c:pt>
                <c:pt idx="3">
                  <c:v>1</c:v>
                </c:pt>
              </c:numCache>
            </c:numRef>
          </c:val>
          <c:extLst>
            <c:ext xmlns:c16="http://schemas.microsoft.com/office/drawing/2014/chart" uri="{C3380CC4-5D6E-409C-BE32-E72D297353CC}">
              <c16:uniqueId val="{00000000-E271-4FE1-A736-9C2A81A7EBA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Solicitudes por Modalidad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spPr>
            <a:solidFill>
              <a:srgbClr val="54823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'Clasificación en solicitudes'!$B$18:$B$20</c:f>
              <c:strCache>
                <c:ptCount val="3"/>
                <c:pt idx="0">
                  <c:v>Servicios</c:v>
                </c:pt>
                <c:pt idx="1">
                  <c:v>Cantidad definida</c:v>
                </c:pt>
                <c:pt idx="2">
                  <c:v>Según demanda</c:v>
                </c:pt>
              </c:strCache>
            </c:strRef>
          </c:cat>
          <c:val>
            <c:numRef>
              <c:f>'Clasificación en solicitudes'!$C$18:$C$20</c:f>
              <c:numCache>
                <c:formatCode>#,##0</c:formatCode>
                <c:ptCount val="3"/>
                <c:pt idx="0">
                  <c:v>106</c:v>
                </c:pt>
                <c:pt idx="1">
                  <c:v>129</c:v>
                </c:pt>
                <c:pt idx="2">
                  <c:v>90</c:v>
                </c:pt>
              </c:numCache>
            </c:numRef>
          </c:val>
          <c:extLst>
            <c:ext xmlns:c16="http://schemas.microsoft.com/office/drawing/2014/chart" uri="{C3380CC4-5D6E-409C-BE32-E72D297353CC}">
              <c16:uniqueId val="{00000000-29BF-4ED0-A0CC-70FBD31C6C47}"/>
            </c:ext>
          </c:extLst>
        </c:ser>
        <c:dLbls>
          <c:showLegendKey val="0"/>
          <c:showVal val="0"/>
          <c:showCatName val="0"/>
          <c:showSerName val="0"/>
          <c:showPercent val="0"/>
          <c:showBubbleSize val="0"/>
        </c:dLbls>
        <c:gapWidth val="219"/>
        <c:overlap val="-27"/>
        <c:axId val="310614592"/>
        <c:axId val="310614112"/>
      </c:barChart>
      <c:catAx>
        <c:axId val="310614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310614112"/>
        <c:crosses val="autoZero"/>
        <c:auto val="1"/>
        <c:lblAlgn val="ctr"/>
        <c:lblOffset val="100"/>
        <c:noMultiLvlLbl val="0"/>
      </c:catAx>
      <c:valAx>
        <c:axId val="310614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3106145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Clasificación por Modalidad (Apilado)</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stacked"/>
        <c:varyColors val="0"/>
        <c:ser>
          <c:idx val="0"/>
          <c:order val="0"/>
          <c:tx>
            <c:strRef>
              <c:f>'Clasificación en solicitudes'!$C$26</c:f>
              <c:strCache>
                <c:ptCount val="1"/>
                <c:pt idx="0">
                  <c:v>Servicios</c:v>
                </c:pt>
              </c:strCache>
            </c:strRef>
          </c:tx>
          <c:spPr>
            <a:solidFill>
              <a:schemeClr val="accent1"/>
            </a:solidFill>
            <a:ln>
              <a:noFill/>
            </a:ln>
            <a:effectLst/>
          </c:spPr>
          <c:invertIfNegative val="0"/>
          <c:cat>
            <c:strRef>
              <c:f>'Clasificación en solicitudes'!$B$27:$B$30</c:f>
              <c:strCache>
                <c:ptCount val="4"/>
                <c:pt idx="0">
                  <c:v>SERVICIOS</c:v>
                </c:pt>
                <c:pt idx="1">
                  <c:v>BIENES/SERVICIOS</c:v>
                </c:pt>
                <c:pt idx="2">
                  <c:v>BIENES</c:v>
                </c:pt>
                <c:pt idx="3">
                  <c:v>OBRA PÚBLICA</c:v>
                </c:pt>
              </c:strCache>
            </c:strRef>
          </c:cat>
          <c:val>
            <c:numRef>
              <c:f>'Clasificación en solicitudes'!$C$27:$C$30</c:f>
              <c:numCache>
                <c:formatCode>#,##0</c:formatCode>
                <c:ptCount val="4"/>
                <c:pt idx="0">
                  <c:v>92</c:v>
                </c:pt>
                <c:pt idx="1">
                  <c:v>11</c:v>
                </c:pt>
                <c:pt idx="2">
                  <c:v>3</c:v>
                </c:pt>
                <c:pt idx="3">
                  <c:v>0</c:v>
                </c:pt>
              </c:numCache>
            </c:numRef>
          </c:val>
          <c:extLst>
            <c:ext xmlns:c16="http://schemas.microsoft.com/office/drawing/2014/chart" uri="{C3380CC4-5D6E-409C-BE32-E72D297353CC}">
              <c16:uniqueId val="{00000000-A4D5-452A-ADDF-C723F3DD73C2}"/>
            </c:ext>
          </c:extLst>
        </c:ser>
        <c:ser>
          <c:idx val="1"/>
          <c:order val="1"/>
          <c:tx>
            <c:strRef>
              <c:f>'Clasificación en solicitudes'!$D$26</c:f>
              <c:strCache>
                <c:ptCount val="1"/>
                <c:pt idx="0">
                  <c:v>Cantidad definida</c:v>
                </c:pt>
              </c:strCache>
            </c:strRef>
          </c:tx>
          <c:spPr>
            <a:solidFill>
              <a:schemeClr val="accent2"/>
            </a:solidFill>
            <a:ln>
              <a:noFill/>
            </a:ln>
            <a:effectLst/>
          </c:spPr>
          <c:invertIfNegative val="0"/>
          <c:cat>
            <c:strRef>
              <c:f>'Clasificación en solicitudes'!$B$27:$B$30</c:f>
              <c:strCache>
                <c:ptCount val="4"/>
                <c:pt idx="0">
                  <c:v>SERVICIOS</c:v>
                </c:pt>
                <c:pt idx="1">
                  <c:v>BIENES/SERVICIOS</c:v>
                </c:pt>
                <c:pt idx="2">
                  <c:v>BIENES</c:v>
                </c:pt>
                <c:pt idx="3">
                  <c:v>OBRA PÚBLICA</c:v>
                </c:pt>
              </c:strCache>
            </c:strRef>
          </c:cat>
          <c:val>
            <c:numRef>
              <c:f>'Clasificación en solicitudes'!$D$27:$D$30</c:f>
              <c:numCache>
                <c:formatCode>#,##0</c:formatCode>
                <c:ptCount val="4"/>
                <c:pt idx="0">
                  <c:v>45</c:v>
                </c:pt>
                <c:pt idx="1">
                  <c:v>36</c:v>
                </c:pt>
                <c:pt idx="2">
                  <c:v>47</c:v>
                </c:pt>
                <c:pt idx="3">
                  <c:v>1</c:v>
                </c:pt>
              </c:numCache>
            </c:numRef>
          </c:val>
          <c:extLst>
            <c:ext xmlns:c16="http://schemas.microsoft.com/office/drawing/2014/chart" uri="{C3380CC4-5D6E-409C-BE32-E72D297353CC}">
              <c16:uniqueId val="{00000001-A4D5-452A-ADDF-C723F3DD73C2}"/>
            </c:ext>
          </c:extLst>
        </c:ser>
        <c:ser>
          <c:idx val="2"/>
          <c:order val="2"/>
          <c:tx>
            <c:strRef>
              <c:f>'Clasificación en solicitudes'!$E$26</c:f>
              <c:strCache>
                <c:ptCount val="1"/>
                <c:pt idx="0">
                  <c:v>Según demanda</c:v>
                </c:pt>
              </c:strCache>
            </c:strRef>
          </c:tx>
          <c:spPr>
            <a:solidFill>
              <a:schemeClr val="accent3"/>
            </a:solidFill>
            <a:ln>
              <a:noFill/>
            </a:ln>
            <a:effectLst/>
          </c:spPr>
          <c:invertIfNegative val="0"/>
          <c:cat>
            <c:strRef>
              <c:f>'Clasificación en solicitudes'!$B$27:$B$30</c:f>
              <c:strCache>
                <c:ptCount val="4"/>
                <c:pt idx="0">
                  <c:v>SERVICIOS</c:v>
                </c:pt>
                <c:pt idx="1">
                  <c:v>BIENES/SERVICIOS</c:v>
                </c:pt>
                <c:pt idx="2">
                  <c:v>BIENES</c:v>
                </c:pt>
                <c:pt idx="3">
                  <c:v>OBRA PÚBLICA</c:v>
                </c:pt>
              </c:strCache>
            </c:strRef>
          </c:cat>
          <c:val>
            <c:numRef>
              <c:f>'Clasificación en solicitudes'!$E$27:$E$30</c:f>
              <c:numCache>
                <c:formatCode>#,##0</c:formatCode>
                <c:ptCount val="4"/>
                <c:pt idx="0">
                  <c:v>57</c:v>
                </c:pt>
                <c:pt idx="1">
                  <c:v>19</c:v>
                </c:pt>
                <c:pt idx="2">
                  <c:v>14</c:v>
                </c:pt>
                <c:pt idx="3">
                  <c:v>0</c:v>
                </c:pt>
              </c:numCache>
            </c:numRef>
          </c:val>
          <c:extLst>
            <c:ext xmlns:c16="http://schemas.microsoft.com/office/drawing/2014/chart" uri="{C3380CC4-5D6E-409C-BE32-E72D297353CC}">
              <c16:uniqueId val="{00000002-A4D5-452A-ADDF-C723F3DD73C2}"/>
            </c:ext>
          </c:extLst>
        </c:ser>
        <c:dLbls>
          <c:showLegendKey val="0"/>
          <c:showVal val="0"/>
          <c:showCatName val="0"/>
          <c:showSerName val="0"/>
          <c:showPercent val="0"/>
          <c:showBubbleSize val="0"/>
        </c:dLbls>
        <c:gapWidth val="150"/>
        <c:overlap val="100"/>
        <c:axId val="1898702976"/>
        <c:axId val="1898707776"/>
      </c:barChart>
      <c:catAx>
        <c:axId val="18987029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898707776"/>
        <c:crosses val="autoZero"/>
        <c:auto val="1"/>
        <c:lblAlgn val="ctr"/>
        <c:lblOffset val="100"/>
        <c:noMultiLvlLbl val="0"/>
      </c:catAx>
      <c:valAx>
        <c:axId val="1898707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8987029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Distribución por Categoría Principal</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doughnutChart>
        <c:varyColors val="1"/>
        <c:ser>
          <c:idx val="0"/>
          <c:order val="0"/>
          <c:dPt>
            <c:idx val="0"/>
            <c:bubble3D val="0"/>
            <c:spPr>
              <a:solidFill>
                <a:srgbClr val="1F4E79"/>
              </a:solidFill>
              <a:ln w="19050">
                <a:solidFill>
                  <a:schemeClr val="lt1"/>
                </a:solidFill>
              </a:ln>
              <a:effectLst/>
            </c:spPr>
            <c:extLst>
              <c:ext xmlns:c16="http://schemas.microsoft.com/office/drawing/2014/chart" uri="{C3380CC4-5D6E-409C-BE32-E72D297353CC}">
                <c16:uniqueId val="{00000001-A53A-424E-942F-36114930A7EC}"/>
              </c:ext>
            </c:extLst>
          </c:dPt>
          <c:dPt>
            <c:idx val="1"/>
            <c:bubble3D val="0"/>
            <c:spPr>
              <a:solidFill>
                <a:srgbClr val="2E75B6"/>
              </a:solidFill>
              <a:ln w="19050">
                <a:solidFill>
                  <a:schemeClr val="lt1"/>
                </a:solidFill>
              </a:ln>
              <a:effectLst/>
            </c:spPr>
            <c:extLst>
              <c:ext xmlns:c16="http://schemas.microsoft.com/office/drawing/2014/chart" uri="{C3380CC4-5D6E-409C-BE32-E72D297353CC}">
                <c16:uniqueId val="{00000002-A53A-424E-942F-36114930A7EC}"/>
              </c:ext>
            </c:extLst>
          </c:dPt>
          <c:dPt>
            <c:idx val="2"/>
            <c:bubble3D val="0"/>
            <c:spPr>
              <a:solidFill>
                <a:srgbClr val="5B9BD5"/>
              </a:solidFill>
              <a:ln w="19050">
                <a:solidFill>
                  <a:schemeClr val="lt1"/>
                </a:solidFill>
              </a:ln>
              <a:effectLst/>
            </c:spPr>
            <c:extLst>
              <c:ext xmlns:c16="http://schemas.microsoft.com/office/drawing/2014/chart" uri="{C3380CC4-5D6E-409C-BE32-E72D297353CC}">
                <c16:uniqueId val="{00000003-A53A-424E-942F-36114930A7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'Subpartidas objeto del gasto'!$F$20:$F$22</c:f>
              <c:strCache>
                <c:ptCount val="3"/>
                <c:pt idx="0">
                  <c:v>1. Servicios</c:v>
                </c:pt>
                <c:pt idx="1">
                  <c:v>2. Materiales y Suministros</c:v>
                </c:pt>
                <c:pt idx="2">
                  <c:v>5. Bienes Duraderos</c:v>
                </c:pt>
              </c:strCache>
            </c:strRef>
          </c:cat>
          <c:val>
            <c:numRef>
              <c:f>'Subpartidas objeto del gasto'!$G$20:$G$22</c:f>
              <c:numCache>
                <c:formatCode>#,##0</c:formatCode>
                <c:ptCount val="3"/>
                <c:pt idx="0">
                  <c:v>209</c:v>
                </c:pt>
                <c:pt idx="1">
                  <c:v>27</c:v>
                </c:pt>
                <c:pt idx="2">
                  <c:v>89</c:v>
                </c:pt>
              </c:numCache>
            </c:numRef>
          </c:val>
          <c:extLst>
            <c:ext xmlns:c16="http://schemas.microsoft.com/office/drawing/2014/chart" uri="{C3380CC4-5D6E-409C-BE32-E72D297353CC}">
              <c16:uniqueId val="{00000000-A53A-424E-942F-36114930A7EC}"/>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TOP 10 Subpartidas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spPr>
            <a:solidFill>
              <a:srgbClr val="2E75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'Subpartidas objeto del gasto'!$G$29:$G$38</c:f>
              <c:strCache>
                <c:ptCount val="10"/>
                <c:pt idx="0">
                  <c:v>5.01.04</c:v>
                </c:pt>
                <c:pt idx="1">
                  <c:v>1.03.07</c:v>
                </c:pt>
                <c:pt idx="2">
                  <c:v>1.03.07</c:v>
                </c:pt>
                <c:pt idx="3">
                  <c:v>1.08.08</c:v>
                </c:pt>
                <c:pt idx="4">
                  <c:v>1.03.04</c:v>
                </c:pt>
                <c:pt idx="5">
                  <c:v>1.03.04</c:v>
                </c:pt>
                <c:pt idx="6">
                  <c:v>1.08.05</c:v>
                </c:pt>
                <c:pt idx="7">
                  <c:v>1.04.05</c:v>
                </c:pt>
                <c:pt idx="8">
                  <c:v>1.04.03</c:v>
                </c:pt>
                <c:pt idx="9">
                  <c:v>1.04.04</c:v>
                </c:pt>
              </c:strCache>
            </c:strRef>
          </c:cat>
          <c:val>
            <c:numRef>
              <c:f>'Subpartidas objeto del gasto'!$H$29:$H$38</c:f>
              <c:numCache>
                <c:formatCode>#,##0</c:formatCode>
                <c:ptCount val="10"/>
                <c:pt idx="0">
                  <c:v>39</c:v>
                </c:pt>
                <c:pt idx="1">
                  <c:v>30</c:v>
                </c:pt>
                <c:pt idx="2">
                  <c:v>30</c:v>
                </c:pt>
                <c:pt idx="3">
                  <c:v>20</c:v>
                </c:pt>
                <c:pt idx="4">
                  <c:v>19</c:v>
                </c:pt>
                <c:pt idx="5">
                  <c:v>19</c:v>
                </c:pt>
                <c:pt idx="6">
                  <c:v>15</c:v>
                </c:pt>
                <c:pt idx="7">
                  <c:v>14</c:v>
                </c:pt>
                <c:pt idx="8">
                  <c:v>13</c:v>
                </c:pt>
                <c:pt idx="9">
                  <c:v>12</c:v>
                </c:pt>
              </c:numCache>
            </c:numRef>
          </c:val>
          <c:extLst>
            <c:ext xmlns:c16="http://schemas.microsoft.com/office/drawing/2014/chart" uri="{C3380CC4-5D6E-409C-BE32-E72D297353CC}">
              <c16:uniqueId val="{00000000-7590-4515-A841-01FBA2C0DA74}"/>
            </c:ext>
          </c:extLst>
        </c:ser>
        <c:dLbls>
          <c:showLegendKey val="0"/>
          <c:showVal val="0"/>
          <c:showCatName val="0"/>
          <c:showSerName val="0"/>
          <c:showPercent val="0"/>
          <c:showBubbleSize val="0"/>
        </c:dLbls>
        <c:gapWidth val="182"/>
        <c:axId val="1078303631"/>
        <c:axId val="1078326671"/>
      </c:barChart>
      <c:catAx>
        <c:axId val="107830363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78326671"/>
        <c:crosses val="autoZero"/>
        <c:auto val="1"/>
        <c:lblAlgn val="ctr"/>
        <c:lblOffset val="100"/>
        <c:noMultiLvlLbl val="0"/>
      </c:catAx>
      <c:valAx>
        <c:axId val="107832667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783036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a:t>Solicitudes por Subpartida (Todas)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spPr>
            <a:solidFill>
              <a:srgbClr val="2E75B6"/>
            </a:solidFill>
            <a:ln>
              <a:noFill/>
            </a:ln>
            <a:effectLst/>
          </c:spPr>
          <c:invertIfNegative val="0"/>
          <c:cat>
            <c:strRef>
              <c:f>'Subpartidas objeto del gasto'!$B$8:$B$44</c:f>
              <c:strCache>
                <c:ptCount val="37"/>
                <c:pt idx="0">
                  <c:v>1.01.01</c:v>
                </c:pt>
                <c:pt idx="1">
                  <c:v>1.03.01</c:v>
                </c:pt>
                <c:pt idx="2">
                  <c:v>1.03.02</c:v>
                </c:pt>
                <c:pt idx="3">
                  <c:v>1.03.04</c:v>
                </c:pt>
                <c:pt idx="4">
                  <c:v>1.03.05</c:v>
                </c:pt>
                <c:pt idx="5">
                  <c:v>1.03.07</c:v>
                </c:pt>
                <c:pt idx="6">
                  <c:v>1.04.03</c:v>
                </c:pt>
                <c:pt idx="7">
                  <c:v>1.04.04</c:v>
                </c:pt>
                <c:pt idx="8">
                  <c:v>1.04.05</c:v>
                </c:pt>
                <c:pt idx="9">
                  <c:v>1.04.06</c:v>
                </c:pt>
                <c:pt idx="10">
                  <c:v>1.04.99</c:v>
                </c:pt>
                <c:pt idx="11">
                  <c:v>1.07.01</c:v>
                </c:pt>
                <c:pt idx="12">
                  <c:v>1.08.01</c:v>
                </c:pt>
                <c:pt idx="13">
                  <c:v>1.08.05</c:v>
                </c:pt>
                <c:pt idx="14">
                  <c:v>1.08.06</c:v>
                </c:pt>
                <c:pt idx="15">
                  <c:v>1.08.07</c:v>
                </c:pt>
                <c:pt idx="16">
                  <c:v>1.08.08</c:v>
                </c:pt>
                <c:pt idx="17">
                  <c:v>1.08.99</c:v>
                </c:pt>
                <c:pt idx="18">
                  <c:v>2.01.04</c:v>
                </c:pt>
                <c:pt idx="19">
                  <c:v>2.01.99</c:v>
                </c:pt>
                <c:pt idx="20">
                  <c:v>2.03.01</c:v>
                </c:pt>
                <c:pt idx="21">
                  <c:v>2.03.04</c:v>
                </c:pt>
                <c:pt idx="22">
                  <c:v>2.99.01</c:v>
                </c:pt>
                <c:pt idx="23">
                  <c:v>2.99.03</c:v>
                </c:pt>
                <c:pt idx="24">
                  <c:v>2.99.04</c:v>
                </c:pt>
                <c:pt idx="25">
                  <c:v>2.99.99</c:v>
                </c:pt>
                <c:pt idx="26">
                  <c:v>5.01.01</c:v>
                </c:pt>
                <c:pt idx="27">
                  <c:v>5.01.02</c:v>
                </c:pt>
                <c:pt idx="28">
                  <c:v>5.01.03</c:v>
                </c:pt>
                <c:pt idx="29">
                  <c:v>5.01.04</c:v>
                </c:pt>
                <c:pt idx="30">
                  <c:v>5.01.05</c:v>
                </c:pt>
                <c:pt idx="31">
                  <c:v>5.01.06</c:v>
                </c:pt>
                <c:pt idx="32">
                  <c:v>5.01.07</c:v>
                </c:pt>
                <c:pt idx="33">
                  <c:v>5.01.99</c:v>
                </c:pt>
                <c:pt idx="34">
                  <c:v>5.02.01</c:v>
                </c:pt>
                <c:pt idx="35">
                  <c:v>5.02.07</c:v>
                </c:pt>
                <c:pt idx="36">
                  <c:v>5.99.03</c:v>
                </c:pt>
              </c:strCache>
            </c:strRef>
          </c:cat>
          <c:val>
            <c:numRef>
              <c:f>'Subpartidas objeto del gasto'!$C$8:$C$44</c:f>
              <c:numCache>
                <c:formatCode>#,##0</c:formatCode>
                <c:ptCount val="37"/>
                <c:pt idx="0">
                  <c:v>3</c:v>
                </c:pt>
                <c:pt idx="1">
                  <c:v>3</c:v>
                </c:pt>
                <c:pt idx="2">
                  <c:v>3</c:v>
                </c:pt>
                <c:pt idx="3">
                  <c:v>19</c:v>
                </c:pt>
                <c:pt idx="4">
                  <c:v>10</c:v>
                </c:pt>
                <c:pt idx="5">
                  <c:v>30</c:v>
                </c:pt>
                <c:pt idx="6">
                  <c:v>13</c:v>
                </c:pt>
                <c:pt idx="7">
                  <c:v>12</c:v>
                </c:pt>
                <c:pt idx="8">
                  <c:v>14</c:v>
                </c:pt>
                <c:pt idx="9">
                  <c:v>30</c:v>
                </c:pt>
                <c:pt idx="10">
                  <c:v>10</c:v>
                </c:pt>
                <c:pt idx="11">
                  <c:v>11</c:v>
                </c:pt>
                <c:pt idx="12">
                  <c:v>5</c:v>
                </c:pt>
                <c:pt idx="13">
                  <c:v>15</c:v>
                </c:pt>
                <c:pt idx="14">
                  <c:v>5</c:v>
                </c:pt>
                <c:pt idx="15">
                  <c:v>5</c:v>
                </c:pt>
                <c:pt idx="16">
                  <c:v>20</c:v>
                </c:pt>
                <c:pt idx="17">
                  <c:v>1</c:v>
                </c:pt>
                <c:pt idx="18">
                  <c:v>3</c:v>
                </c:pt>
                <c:pt idx="19">
                  <c:v>2</c:v>
                </c:pt>
                <c:pt idx="20">
                  <c:v>1</c:v>
                </c:pt>
                <c:pt idx="21">
                  <c:v>1</c:v>
                </c:pt>
                <c:pt idx="22">
                  <c:v>3</c:v>
                </c:pt>
                <c:pt idx="23">
                  <c:v>5</c:v>
                </c:pt>
                <c:pt idx="24">
                  <c:v>10</c:v>
                </c:pt>
                <c:pt idx="25">
                  <c:v>2</c:v>
                </c:pt>
                <c:pt idx="26">
                  <c:v>3</c:v>
                </c:pt>
                <c:pt idx="27">
                  <c:v>2</c:v>
                </c:pt>
                <c:pt idx="28">
                  <c:v>8</c:v>
                </c:pt>
                <c:pt idx="29">
                  <c:v>39</c:v>
                </c:pt>
                <c:pt idx="30">
                  <c:v>19</c:v>
                </c:pt>
                <c:pt idx="31">
                  <c:v>3</c:v>
                </c:pt>
                <c:pt idx="32">
                  <c:v>1</c:v>
                </c:pt>
                <c:pt idx="33">
                  <c:v>4</c:v>
                </c:pt>
                <c:pt idx="34">
                  <c:v>1</c:v>
                </c:pt>
                <c:pt idx="35">
                  <c:v>3</c:v>
                </c:pt>
                <c:pt idx="36">
                  <c:v>6</c:v>
                </c:pt>
              </c:numCache>
            </c:numRef>
          </c:val>
          <c:extLst>
            <c:ext xmlns:c16="http://schemas.microsoft.com/office/drawing/2014/chart" uri="{C3380CC4-5D6E-409C-BE32-E72D297353CC}">
              <c16:uniqueId val="{00000000-0EC1-406B-87CA-083F9B3932C7}"/>
            </c:ext>
          </c:extLst>
        </c:ser>
        <c:dLbls>
          <c:showLegendKey val="0"/>
          <c:showVal val="0"/>
          <c:showCatName val="0"/>
          <c:showSerName val="0"/>
          <c:showPercent val="0"/>
          <c:showBubbleSize val="0"/>
        </c:dLbls>
        <c:gapWidth val="182"/>
        <c:axId val="227525888"/>
        <c:axId val="227504288"/>
      </c:barChart>
      <c:catAx>
        <c:axId val="227525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227504288"/>
        <c:crosses val="autoZero"/>
        <c:auto val="1"/>
        <c:lblAlgn val="ctr"/>
        <c:lblOffset val="100"/>
        <c:noMultiLvlLbl val="0"/>
      </c:catAx>
      <c:valAx>
        <c:axId val="2275042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2275258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5</xdr:col>
      <xdr:colOff>0</xdr:colOff>
      <xdr:row>13</xdr:row>
      <xdr:rowOff>1</xdr:rowOff>
    </xdr:from>
    <xdr:to>
      <xdr:col>14</xdr:col>
      <xdr:colOff>0</xdr:colOff>
      <xdr:row>40</xdr:row>
      <xdr:rowOff>0</xdr:rowOff>
    </xdr:to>
    <xdr:graphicFrame macro="">
      <xdr:nvGraphicFramePr>
        <xdr:cNvPr id="2" name="Gráfico 1">
          <a:extLst>
            <a:ext uri="{FF2B5EF4-FFF2-40B4-BE49-F238E27FC236}">
              <a16:creationId xmlns:a16="http://schemas.microsoft.com/office/drawing/2014/main" id="{FA559638-23BB-F970-2956-2055086F8C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4</xdr:row>
      <xdr:rowOff>2</xdr:rowOff>
    </xdr:from>
    <xdr:to>
      <xdr:col>20</xdr:col>
      <xdr:colOff>0</xdr:colOff>
      <xdr:row>17</xdr:row>
      <xdr:rowOff>2</xdr:rowOff>
    </xdr:to>
    <xdr:graphicFrame macro="">
      <xdr:nvGraphicFramePr>
        <xdr:cNvPr id="3" name="Gráfico 2">
          <a:extLst>
            <a:ext uri="{FF2B5EF4-FFF2-40B4-BE49-F238E27FC236}">
              <a16:creationId xmlns:a16="http://schemas.microsoft.com/office/drawing/2014/main" id="{1309E09F-ACD4-AE19-7D52-A641F6A9AA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746448</xdr:colOff>
      <xdr:row>17</xdr:row>
      <xdr:rowOff>1</xdr:rowOff>
    </xdr:from>
    <xdr:to>
      <xdr:col>13</xdr:col>
      <xdr:colOff>0</xdr:colOff>
      <xdr:row>32</xdr:row>
      <xdr:rowOff>0</xdr:rowOff>
    </xdr:to>
    <xdr:graphicFrame macro="">
      <xdr:nvGraphicFramePr>
        <xdr:cNvPr id="2" name="Gráfico 1">
          <a:extLst>
            <a:ext uri="{FF2B5EF4-FFF2-40B4-BE49-F238E27FC236}">
              <a16:creationId xmlns:a16="http://schemas.microsoft.com/office/drawing/2014/main" id="{5922A4CE-625C-BA70-24FE-B69A0E90FB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17</xdr:row>
      <xdr:rowOff>1</xdr:rowOff>
    </xdr:from>
    <xdr:to>
      <xdr:col>19</xdr:col>
      <xdr:colOff>0</xdr:colOff>
      <xdr:row>32</xdr:row>
      <xdr:rowOff>0</xdr:rowOff>
    </xdr:to>
    <xdr:graphicFrame macro="">
      <xdr:nvGraphicFramePr>
        <xdr:cNvPr id="3" name="Gráfico 2">
          <a:extLst>
            <a:ext uri="{FF2B5EF4-FFF2-40B4-BE49-F238E27FC236}">
              <a16:creationId xmlns:a16="http://schemas.microsoft.com/office/drawing/2014/main" id="{8FD93915-BAC1-BEC7-0FB6-7FD1272089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746448</xdr:colOff>
      <xdr:row>33</xdr:row>
      <xdr:rowOff>0</xdr:rowOff>
    </xdr:from>
    <xdr:to>
      <xdr:col>18</xdr:col>
      <xdr:colOff>746448</xdr:colOff>
      <xdr:row>48</xdr:row>
      <xdr:rowOff>0</xdr:rowOff>
    </xdr:to>
    <xdr:graphicFrame macro="">
      <xdr:nvGraphicFramePr>
        <xdr:cNvPr id="4" name="Gráfico 3">
          <a:extLst>
            <a:ext uri="{FF2B5EF4-FFF2-40B4-BE49-F238E27FC236}">
              <a16:creationId xmlns:a16="http://schemas.microsoft.com/office/drawing/2014/main" id="{2B593A7F-866A-489B-BB1C-045DA0F65B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746448</xdr:colOff>
      <xdr:row>4</xdr:row>
      <xdr:rowOff>1</xdr:rowOff>
    </xdr:from>
    <xdr:to>
      <xdr:col>15</xdr:col>
      <xdr:colOff>746448</xdr:colOff>
      <xdr:row>17</xdr:row>
      <xdr:rowOff>1</xdr:rowOff>
    </xdr:to>
    <xdr:graphicFrame macro="">
      <xdr:nvGraphicFramePr>
        <xdr:cNvPr id="2" name="Gráfico 1">
          <a:extLst>
            <a:ext uri="{FF2B5EF4-FFF2-40B4-BE49-F238E27FC236}">
              <a16:creationId xmlns:a16="http://schemas.microsoft.com/office/drawing/2014/main" id="{80A994EB-2D7D-9EA6-08BD-215AF31272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746448</xdr:colOff>
      <xdr:row>18</xdr:row>
      <xdr:rowOff>0</xdr:rowOff>
    </xdr:from>
    <xdr:to>
      <xdr:col>17</xdr:col>
      <xdr:colOff>746448</xdr:colOff>
      <xdr:row>37</xdr:row>
      <xdr:rowOff>186612</xdr:rowOff>
    </xdr:to>
    <xdr:graphicFrame macro="">
      <xdr:nvGraphicFramePr>
        <xdr:cNvPr id="3" name="Gráfico 2">
          <a:extLst>
            <a:ext uri="{FF2B5EF4-FFF2-40B4-BE49-F238E27FC236}">
              <a16:creationId xmlns:a16="http://schemas.microsoft.com/office/drawing/2014/main" id="{1428FE66-E22C-49A3-0B79-C32A651B35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746448</xdr:colOff>
      <xdr:row>39</xdr:row>
      <xdr:rowOff>0</xdr:rowOff>
    </xdr:from>
    <xdr:to>
      <xdr:col>17</xdr:col>
      <xdr:colOff>746448</xdr:colOff>
      <xdr:row>60</xdr:row>
      <xdr:rowOff>0</xdr:rowOff>
    </xdr:to>
    <xdr:graphicFrame macro="">
      <xdr:nvGraphicFramePr>
        <xdr:cNvPr id="4" name="Gráfico 3">
          <a:extLst>
            <a:ext uri="{FF2B5EF4-FFF2-40B4-BE49-F238E27FC236}">
              <a16:creationId xmlns:a16="http://schemas.microsoft.com/office/drawing/2014/main" id="{64248270-C6A5-9286-C571-7B34BF65D9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9B42-0BC8-4BF1-8C07-37D9023A13D4}">
  <dimension ref="A1:AG326"/>
  <sheetViews>
    <sheetView tabSelected="1" zoomScaleNormal="100" workbookViewId="0"/>
  </sheetViews>
  <sheetFormatPr baseColWidth="10" defaultColWidth="15.5703125" defaultRowHeight="235.85" customHeight="1" x14ac:dyDescent="0.25"/>
  <cols>
    <col min="1" max="1" width="20.28515625" style="63" customWidth="1"/>
    <col min="2" max="2" width="28" style="63" customWidth="1"/>
    <col min="3" max="3" width="12" style="63" customWidth="1"/>
    <col min="4" max="4" width="25.5703125" style="63" customWidth="1"/>
    <col min="5" max="5" width="23" style="63" customWidth="1"/>
    <col min="6" max="9" width="15.5703125" style="63"/>
    <col min="10" max="10" width="41.7109375" style="63" customWidth="1"/>
    <col min="11" max="11" width="46" style="63" customWidth="1"/>
    <col min="12" max="12" width="46.140625" style="63" customWidth="1"/>
    <col min="13" max="13" width="45" style="63" customWidth="1"/>
    <col min="14" max="14" width="50.7109375" style="63" customWidth="1"/>
    <col min="15" max="15" width="15.5703125" style="63"/>
    <col min="16" max="16" width="20.5703125" style="63" customWidth="1"/>
    <col min="17" max="17" width="58.85546875" style="63" customWidth="1"/>
    <col min="18" max="21" width="15.5703125" style="63"/>
    <col min="22" max="22" width="23" style="63" customWidth="1"/>
    <col min="23" max="23" width="20.5703125" style="63" customWidth="1"/>
    <col min="24" max="24" width="11.5703125" style="63" customWidth="1"/>
    <col min="25" max="25" width="13.42578125" style="63" customWidth="1"/>
    <col min="26" max="26" width="8.42578125" style="66" customWidth="1"/>
    <col min="27" max="27" width="10.42578125" style="63" customWidth="1"/>
    <col min="28" max="28" width="12.5703125" style="63" customWidth="1"/>
    <col min="29" max="29" width="14.140625" style="63" customWidth="1"/>
    <col min="30" max="30" width="13.7109375" style="63" customWidth="1"/>
    <col min="31" max="31" width="15.5703125" style="66"/>
    <col min="32" max="32" width="12.85546875" style="66" customWidth="1"/>
    <col min="33" max="33" width="12.28515625" style="63" customWidth="1"/>
    <col min="34" max="16384" width="15.5703125" style="63"/>
  </cols>
  <sheetData>
    <row r="1" spans="1:33" s="60" customFormat="1" ht="88.9"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64" t="s">
        <v>25</v>
      </c>
      <c r="AA1" s="59" t="s">
        <v>26</v>
      </c>
      <c r="AB1" s="59" t="s">
        <v>27</v>
      </c>
      <c r="AC1" s="59" t="s">
        <v>28</v>
      </c>
      <c r="AD1" s="59" t="s">
        <v>29</v>
      </c>
      <c r="AE1" s="64" t="s">
        <v>30</v>
      </c>
      <c r="AF1" s="64" t="s">
        <v>31</v>
      </c>
      <c r="AG1" s="59" t="s">
        <v>32</v>
      </c>
    </row>
    <row r="2" spans="1:33" ht="235.85" customHeight="1" x14ac:dyDescent="0.25">
      <c r="A2" s="61" t="s">
        <v>276</v>
      </c>
      <c r="B2" s="61" t="s">
        <v>277</v>
      </c>
      <c r="C2" s="61" t="s">
        <v>33</v>
      </c>
      <c r="D2" s="61" t="s">
        <v>278</v>
      </c>
      <c r="E2" s="61" t="s">
        <v>279</v>
      </c>
      <c r="F2" s="61" t="s">
        <v>34</v>
      </c>
      <c r="G2" s="61" t="s">
        <v>35</v>
      </c>
      <c r="H2" s="61" t="s">
        <v>280</v>
      </c>
      <c r="I2" s="61" t="s">
        <v>281</v>
      </c>
      <c r="J2" s="61" t="s">
        <v>282</v>
      </c>
      <c r="K2" s="61" t="s">
        <v>283</v>
      </c>
      <c r="L2" s="61" t="s">
        <v>284</v>
      </c>
      <c r="M2" s="61" t="s">
        <v>285</v>
      </c>
      <c r="N2" s="61" t="s">
        <v>286</v>
      </c>
      <c r="O2" s="61" t="s">
        <v>287</v>
      </c>
      <c r="P2" s="61" t="s">
        <v>288</v>
      </c>
      <c r="Q2" s="61" t="s">
        <v>289</v>
      </c>
      <c r="R2" s="61" t="s">
        <v>290</v>
      </c>
      <c r="S2" s="61" t="s">
        <v>291</v>
      </c>
      <c r="T2" s="61" t="s">
        <v>292</v>
      </c>
      <c r="U2" s="61" t="s">
        <v>293</v>
      </c>
      <c r="V2" s="61" t="s">
        <v>39</v>
      </c>
      <c r="W2" s="61" t="s">
        <v>293</v>
      </c>
      <c r="X2" s="61" t="s">
        <v>36</v>
      </c>
      <c r="Y2" s="61" t="s">
        <v>294</v>
      </c>
      <c r="Z2" s="65">
        <v>1</v>
      </c>
      <c r="AA2" s="61" t="s">
        <v>143</v>
      </c>
      <c r="AB2" s="61" t="s">
        <v>295</v>
      </c>
      <c r="AC2" s="61" t="s">
        <v>296</v>
      </c>
      <c r="AD2" s="61" t="s">
        <v>40</v>
      </c>
      <c r="AE2" s="65" t="s">
        <v>177</v>
      </c>
      <c r="AF2" s="65">
        <v>4</v>
      </c>
      <c r="AG2" s="62">
        <v>4178368.2</v>
      </c>
    </row>
    <row r="3" spans="1:33" ht="235.85" customHeight="1" x14ac:dyDescent="0.25">
      <c r="A3" s="61" t="s">
        <v>297</v>
      </c>
      <c r="B3" s="61"/>
      <c r="C3" s="61" t="s">
        <v>81</v>
      </c>
      <c r="D3" s="61" t="s">
        <v>298</v>
      </c>
      <c r="E3" s="61" t="s">
        <v>279</v>
      </c>
      <c r="F3" s="61" t="s">
        <v>45</v>
      </c>
      <c r="G3" s="61" t="s">
        <v>42</v>
      </c>
      <c r="H3" s="61" t="s">
        <v>299</v>
      </c>
      <c r="I3" s="61" t="s">
        <v>300</v>
      </c>
      <c r="J3" s="61" t="s">
        <v>301</v>
      </c>
      <c r="K3" s="61" t="s">
        <v>302</v>
      </c>
      <c r="L3" s="61" t="s">
        <v>303</v>
      </c>
      <c r="M3" s="61" t="s">
        <v>304</v>
      </c>
      <c r="N3" s="61" t="s">
        <v>305</v>
      </c>
      <c r="O3" s="61" t="s">
        <v>306</v>
      </c>
      <c r="P3" s="61" t="s">
        <v>307</v>
      </c>
      <c r="Q3" s="61" t="s">
        <v>308</v>
      </c>
      <c r="R3" s="61" t="s">
        <v>309</v>
      </c>
      <c r="S3" s="61" t="s">
        <v>310</v>
      </c>
      <c r="T3" s="61"/>
      <c r="U3" s="61" t="s">
        <v>293</v>
      </c>
      <c r="V3" s="61" t="s">
        <v>39</v>
      </c>
      <c r="W3" s="61" t="s">
        <v>293</v>
      </c>
      <c r="X3" s="61"/>
      <c r="Y3" s="61"/>
      <c r="Z3" s="65">
        <v>1</v>
      </c>
      <c r="AA3" s="61" t="s">
        <v>311</v>
      </c>
      <c r="AB3" s="61" t="s">
        <v>312</v>
      </c>
      <c r="AC3" s="61" t="s">
        <v>313</v>
      </c>
      <c r="AD3" s="61" t="s">
        <v>40</v>
      </c>
      <c r="AE3" s="65" t="s">
        <v>53</v>
      </c>
      <c r="AF3" s="65">
        <v>1</v>
      </c>
      <c r="AG3" s="62">
        <v>1700000</v>
      </c>
    </row>
    <row r="4" spans="1:33" ht="235.85" customHeight="1" x14ac:dyDescent="0.25">
      <c r="A4" s="61" t="s">
        <v>314</v>
      </c>
      <c r="B4" s="61" t="s">
        <v>315</v>
      </c>
      <c r="C4" s="61" t="s">
        <v>33</v>
      </c>
      <c r="D4" s="61" t="s">
        <v>316</v>
      </c>
      <c r="E4" s="61" t="s">
        <v>279</v>
      </c>
      <c r="F4" s="61" t="s">
        <v>45</v>
      </c>
      <c r="G4" s="61" t="s">
        <v>42</v>
      </c>
      <c r="H4" s="61" t="s">
        <v>299</v>
      </c>
      <c r="I4" s="61" t="s">
        <v>300</v>
      </c>
      <c r="J4" s="61" t="s">
        <v>317</v>
      </c>
      <c r="K4" s="61" t="s">
        <v>318</v>
      </c>
      <c r="L4" s="61" t="s">
        <v>319</v>
      </c>
      <c r="M4" s="61" t="s">
        <v>320</v>
      </c>
      <c r="N4" s="61" t="s">
        <v>321</v>
      </c>
      <c r="O4" s="61" t="s">
        <v>306</v>
      </c>
      <c r="P4" s="61" t="s">
        <v>322</v>
      </c>
      <c r="Q4" s="61" t="s">
        <v>323</v>
      </c>
      <c r="R4" s="61" t="s">
        <v>324</v>
      </c>
      <c r="S4" s="61" t="s">
        <v>325</v>
      </c>
      <c r="T4" s="61" t="s">
        <v>326</v>
      </c>
      <c r="U4" s="61" t="s">
        <v>293</v>
      </c>
      <c r="V4" s="61" t="s">
        <v>39</v>
      </c>
      <c r="W4" s="61" t="s">
        <v>293</v>
      </c>
      <c r="X4" s="61" t="s">
        <v>51</v>
      </c>
      <c r="Y4" s="61" t="s">
        <v>327</v>
      </c>
      <c r="Z4" s="65">
        <v>1</v>
      </c>
      <c r="AA4" s="61" t="s">
        <v>311</v>
      </c>
      <c r="AB4" s="61" t="s">
        <v>312</v>
      </c>
      <c r="AC4" s="61" t="s">
        <v>328</v>
      </c>
      <c r="AD4" s="61" t="s">
        <v>40</v>
      </c>
      <c r="AE4" s="65" t="s">
        <v>53</v>
      </c>
      <c r="AF4" s="65">
        <v>1</v>
      </c>
      <c r="AG4" s="62">
        <v>1700000</v>
      </c>
    </row>
    <row r="5" spans="1:33" ht="235.85" customHeight="1" x14ac:dyDescent="0.25">
      <c r="A5" s="61" t="s">
        <v>329</v>
      </c>
      <c r="B5" s="61"/>
      <c r="C5" s="61" t="s">
        <v>81</v>
      </c>
      <c r="D5" s="61" t="s">
        <v>330</v>
      </c>
      <c r="E5" s="61" t="s">
        <v>279</v>
      </c>
      <c r="F5" s="61" t="s">
        <v>34</v>
      </c>
      <c r="G5" s="61" t="s">
        <v>35</v>
      </c>
      <c r="H5" s="61" t="s">
        <v>132</v>
      </c>
      <c r="I5" s="61" t="s">
        <v>331</v>
      </c>
      <c r="J5" s="61" t="s">
        <v>332</v>
      </c>
      <c r="K5" s="61" t="s">
        <v>333</v>
      </c>
      <c r="L5" s="61" t="s">
        <v>334</v>
      </c>
      <c r="M5" s="61" t="s">
        <v>335</v>
      </c>
      <c r="N5" s="61" t="s">
        <v>336</v>
      </c>
      <c r="O5" s="61" t="s">
        <v>287</v>
      </c>
      <c r="P5" s="61" t="s">
        <v>337</v>
      </c>
      <c r="Q5" s="61" t="s">
        <v>338</v>
      </c>
      <c r="R5" s="61" t="s">
        <v>339</v>
      </c>
      <c r="S5" s="61" t="s">
        <v>340</v>
      </c>
      <c r="T5" s="61" t="s">
        <v>341</v>
      </c>
      <c r="U5" s="61" t="s">
        <v>293</v>
      </c>
      <c r="V5" s="61" t="s">
        <v>39</v>
      </c>
      <c r="W5" s="61" t="s">
        <v>293</v>
      </c>
      <c r="X5" s="61"/>
      <c r="Y5" s="61" t="s">
        <v>342</v>
      </c>
      <c r="Z5" s="65">
        <v>1</v>
      </c>
      <c r="AA5" s="61" t="s">
        <v>133</v>
      </c>
      <c r="AB5" s="61" t="s">
        <v>343</v>
      </c>
      <c r="AC5" s="61" t="s">
        <v>344</v>
      </c>
      <c r="AD5" s="61" t="s">
        <v>40</v>
      </c>
      <c r="AE5" s="65" t="s">
        <v>41</v>
      </c>
      <c r="AF5" s="65">
        <v>12</v>
      </c>
      <c r="AG5" s="62">
        <v>2400000</v>
      </c>
    </row>
    <row r="6" spans="1:33" ht="235.85" customHeight="1" x14ac:dyDescent="0.25">
      <c r="A6" s="61" t="s">
        <v>345</v>
      </c>
      <c r="B6" s="61" t="s">
        <v>346</v>
      </c>
      <c r="C6" s="61" t="s">
        <v>33</v>
      </c>
      <c r="D6" s="61" t="s">
        <v>347</v>
      </c>
      <c r="E6" s="61" t="s">
        <v>279</v>
      </c>
      <c r="F6" s="61" t="s">
        <v>45</v>
      </c>
      <c r="G6" s="61" t="s">
        <v>42</v>
      </c>
      <c r="H6" s="61" t="s">
        <v>348</v>
      </c>
      <c r="I6" s="61" t="s">
        <v>349</v>
      </c>
      <c r="J6" s="61" t="s">
        <v>350</v>
      </c>
      <c r="K6" s="61" t="s">
        <v>351</v>
      </c>
      <c r="L6" s="61" t="s">
        <v>352</v>
      </c>
      <c r="M6" s="61" t="s">
        <v>353</v>
      </c>
      <c r="N6" s="61" t="s">
        <v>354</v>
      </c>
      <c r="O6" s="61" t="s">
        <v>287</v>
      </c>
      <c r="P6" s="61" t="s">
        <v>355</v>
      </c>
      <c r="Q6" s="61"/>
      <c r="R6" s="61" t="s">
        <v>356</v>
      </c>
      <c r="S6" s="61" t="s">
        <v>357</v>
      </c>
      <c r="T6" s="61" t="s">
        <v>358</v>
      </c>
      <c r="U6" s="61" t="s">
        <v>359</v>
      </c>
      <c r="V6" s="61" t="s">
        <v>39</v>
      </c>
      <c r="W6" s="61" t="s">
        <v>360</v>
      </c>
      <c r="X6" s="61" t="s">
        <v>49</v>
      </c>
      <c r="Y6" s="61" t="s">
        <v>361</v>
      </c>
      <c r="Z6" s="65">
        <v>1</v>
      </c>
      <c r="AA6" s="61" t="s">
        <v>362</v>
      </c>
      <c r="AB6" s="61" t="s">
        <v>363</v>
      </c>
      <c r="AC6" s="61" t="s">
        <v>364</v>
      </c>
      <c r="AD6" s="61" t="s">
        <v>40</v>
      </c>
      <c r="AE6" s="65" t="s">
        <v>149</v>
      </c>
      <c r="AF6" s="65">
        <v>1</v>
      </c>
      <c r="AG6" s="62">
        <v>11000000</v>
      </c>
    </row>
    <row r="7" spans="1:33" ht="235.85" customHeight="1" x14ac:dyDescent="0.25">
      <c r="A7" s="61" t="s">
        <v>365</v>
      </c>
      <c r="B7" s="61" t="s">
        <v>366</v>
      </c>
      <c r="C7" s="61" t="s">
        <v>33</v>
      </c>
      <c r="D7" s="61" t="s">
        <v>367</v>
      </c>
      <c r="E7" s="61" t="s">
        <v>279</v>
      </c>
      <c r="F7" s="61" t="s">
        <v>34</v>
      </c>
      <c r="G7" s="61" t="s">
        <v>35</v>
      </c>
      <c r="H7" s="61" t="s">
        <v>368</v>
      </c>
      <c r="I7" s="61" t="s">
        <v>369</v>
      </c>
      <c r="J7" s="61" t="s">
        <v>370</v>
      </c>
      <c r="K7" s="61" t="s">
        <v>371</v>
      </c>
      <c r="L7" s="61" t="s">
        <v>372</v>
      </c>
      <c r="M7" s="61" t="s">
        <v>373</v>
      </c>
      <c r="N7" s="61" t="s">
        <v>374</v>
      </c>
      <c r="O7" s="61" t="s">
        <v>306</v>
      </c>
      <c r="P7" s="61" t="s">
        <v>375</v>
      </c>
      <c r="Q7" s="61" t="s">
        <v>376</v>
      </c>
      <c r="R7" s="61" t="s">
        <v>377</v>
      </c>
      <c r="S7" s="61" t="s">
        <v>378</v>
      </c>
      <c r="T7" s="61" t="s">
        <v>379</v>
      </c>
      <c r="U7" s="61" t="s">
        <v>359</v>
      </c>
      <c r="V7" s="61" t="s">
        <v>39</v>
      </c>
      <c r="W7" s="61" t="s">
        <v>179</v>
      </c>
      <c r="X7" s="61" t="s">
        <v>44</v>
      </c>
      <c r="Y7" s="61" t="s">
        <v>380</v>
      </c>
      <c r="Z7" s="65">
        <v>1</v>
      </c>
      <c r="AA7" s="61" t="s">
        <v>122</v>
      </c>
      <c r="AB7" s="61" t="s">
        <v>381</v>
      </c>
      <c r="AC7" s="61" t="s">
        <v>382</v>
      </c>
      <c r="AD7" s="61" t="s">
        <v>40</v>
      </c>
      <c r="AE7" s="65" t="s">
        <v>48</v>
      </c>
      <c r="AF7" s="65">
        <v>1</v>
      </c>
      <c r="AG7" s="62">
        <v>17248876.210000001</v>
      </c>
    </row>
    <row r="8" spans="1:33" ht="235.85" customHeight="1" x14ac:dyDescent="0.25">
      <c r="A8" s="61" t="s">
        <v>383</v>
      </c>
      <c r="B8" s="61" t="s">
        <v>384</v>
      </c>
      <c r="C8" s="61" t="s">
        <v>33</v>
      </c>
      <c r="D8" s="61" t="s">
        <v>385</v>
      </c>
      <c r="E8" s="61" t="s">
        <v>279</v>
      </c>
      <c r="F8" s="61" t="s">
        <v>45</v>
      </c>
      <c r="G8" s="61" t="s">
        <v>42</v>
      </c>
      <c r="H8" s="61" t="s">
        <v>50</v>
      </c>
      <c r="I8" s="61" t="s">
        <v>386</v>
      </c>
      <c r="J8" s="61" t="s">
        <v>387</v>
      </c>
      <c r="K8" s="61" t="s">
        <v>388</v>
      </c>
      <c r="L8" s="61" t="s">
        <v>389</v>
      </c>
      <c r="M8" s="61" t="s">
        <v>390</v>
      </c>
      <c r="N8" s="61" t="s">
        <v>391</v>
      </c>
      <c r="O8" s="61" t="s">
        <v>306</v>
      </c>
      <c r="P8" s="61" t="s">
        <v>392</v>
      </c>
      <c r="Q8" s="61" t="s">
        <v>393</v>
      </c>
      <c r="R8" s="61" t="s">
        <v>394</v>
      </c>
      <c r="S8" s="61" t="s">
        <v>395</v>
      </c>
      <c r="T8" s="61" t="s">
        <v>396</v>
      </c>
      <c r="U8" s="61" t="s">
        <v>359</v>
      </c>
      <c r="V8" s="61" t="s">
        <v>39</v>
      </c>
      <c r="W8" s="61" t="s">
        <v>179</v>
      </c>
      <c r="X8" s="61" t="s">
        <v>51</v>
      </c>
      <c r="Y8" s="61" t="s">
        <v>397</v>
      </c>
      <c r="Z8" s="65">
        <v>1</v>
      </c>
      <c r="AA8" s="61" t="s">
        <v>398</v>
      </c>
      <c r="AB8" s="61" t="s">
        <v>402</v>
      </c>
      <c r="AC8" s="61" t="s">
        <v>403</v>
      </c>
      <c r="AD8" s="61" t="s">
        <v>40</v>
      </c>
      <c r="AE8" s="65" t="s">
        <v>137</v>
      </c>
      <c r="AF8" s="65">
        <v>1</v>
      </c>
      <c r="AG8" s="62">
        <v>579241.39</v>
      </c>
    </row>
    <row r="9" spans="1:33" ht="235.85" customHeight="1" x14ac:dyDescent="0.25">
      <c r="A9" s="61" t="s">
        <v>383</v>
      </c>
      <c r="B9" s="61" t="s">
        <v>384</v>
      </c>
      <c r="C9" s="61" t="s">
        <v>33</v>
      </c>
      <c r="D9" s="61" t="s">
        <v>385</v>
      </c>
      <c r="E9" s="61" t="s">
        <v>279</v>
      </c>
      <c r="F9" s="61" t="s">
        <v>45</v>
      </c>
      <c r="G9" s="61" t="s">
        <v>42</v>
      </c>
      <c r="H9" s="61" t="s">
        <v>50</v>
      </c>
      <c r="I9" s="61" t="s">
        <v>386</v>
      </c>
      <c r="J9" s="61" t="s">
        <v>387</v>
      </c>
      <c r="K9" s="61" t="s">
        <v>388</v>
      </c>
      <c r="L9" s="61" t="s">
        <v>389</v>
      </c>
      <c r="M9" s="61" t="s">
        <v>390</v>
      </c>
      <c r="N9" s="61" t="s">
        <v>391</v>
      </c>
      <c r="O9" s="61" t="s">
        <v>306</v>
      </c>
      <c r="P9" s="61" t="s">
        <v>392</v>
      </c>
      <c r="Q9" s="61" t="s">
        <v>393</v>
      </c>
      <c r="R9" s="61" t="s">
        <v>394</v>
      </c>
      <c r="S9" s="61" t="s">
        <v>395</v>
      </c>
      <c r="T9" s="61" t="s">
        <v>396</v>
      </c>
      <c r="U9" s="61" t="s">
        <v>359</v>
      </c>
      <c r="V9" s="61" t="s">
        <v>39</v>
      </c>
      <c r="W9" s="61" t="s">
        <v>179</v>
      </c>
      <c r="X9" s="61" t="s">
        <v>51</v>
      </c>
      <c r="Y9" s="61" t="s">
        <v>397</v>
      </c>
      <c r="Z9" s="65">
        <v>2</v>
      </c>
      <c r="AA9" s="61" t="s">
        <v>398</v>
      </c>
      <c r="AB9" s="61" t="s">
        <v>402</v>
      </c>
      <c r="AC9" s="61" t="s">
        <v>403</v>
      </c>
      <c r="AD9" s="61" t="s">
        <v>40</v>
      </c>
      <c r="AE9" s="65" t="s">
        <v>137</v>
      </c>
      <c r="AF9" s="65">
        <v>1</v>
      </c>
      <c r="AG9" s="62">
        <v>1128565.92</v>
      </c>
    </row>
    <row r="10" spans="1:33" ht="235.85" customHeight="1" x14ac:dyDescent="0.25">
      <c r="A10" s="61" t="s">
        <v>383</v>
      </c>
      <c r="B10" s="61" t="s">
        <v>384</v>
      </c>
      <c r="C10" s="61" t="s">
        <v>33</v>
      </c>
      <c r="D10" s="61" t="s">
        <v>385</v>
      </c>
      <c r="E10" s="61" t="s">
        <v>279</v>
      </c>
      <c r="F10" s="61" t="s">
        <v>45</v>
      </c>
      <c r="G10" s="61" t="s">
        <v>42</v>
      </c>
      <c r="H10" s="61" t="s">
        <v>50</v>
      </c>
      <c r="I10" s="61" t="s">
        <v>386</v>
      </c>
      <c r="J10" s="61" t="s">
        <v>387</v>
      </c>
      <c r="K10" s="61" t="s">
        <v>388</v>
      </c>
      <c r="L10" s="61" t="s">
        <v>389</v>
      </c>
      <c r="M10" s="61" t="s">
        <v>390</v>
      </c>
      <c r="N10" s="61" t="s">
        <v>391</v>
      </c>
      <c r="O10" s="61" t="s">
        <v>306</v>
      </c>
      <c r="P10" s="61" t="s">
        <v>392</v>
      </c>
      <c r="Q10" s="61" t="s">
        <v>393</v>
      </c>
      <c r="R10" s="61" t="s">
        <v>394</v>
      </c>
      <c r="S10" s="61" t="s">
        <v>395</v>
      </c>
      <c r="T10" s="61" t="s">
        <v>396</v>
      </c>
      <c r="U10" s="61" t="s">
        <v>359</v>
      </c>
      <c r="V10" s="61" t="s">
        <v>39</v>
      </c>
      <c r="W10" s="61" t="s">
        <v>179</v>
      </c>
      <c r="X10" s="61" t="s">
        <v>51</v>
      </c>
      <c r="Y10" s="61" t="s">
        <v>397</v>
      </c>
      <c r="Z10" s="65">
        <v>3</v>
      </c>
      <c r="AA10" s="61" t="s">
        <v>398</v>
      </c>
      <c r="AB10" s="61" t="s">
        <v>399</v>
      </c>
      <c r="AC10" s="61" t="s">
        <v>400</v>
      </c>
      <c r="AD10" s="61" t="s">
        <v>40</v>
      </c>
      <c r="AE10" s="65" t="s">
        <v>137</v>
      </c>
      <c r="AF10" s="65">
        <v>1</v>
      </c>
      <c r="AG10" s="62">
        <v>366640.7</v>
      </c>
    </row>
    <row r="11" spans="1:33" ht="235.85" customHeight="1" x14ac:dyDescent="0.25">
      <c r="A11" s="61" t="s">
        <v>383</v>
      </c>
      <c r="B11" s="61" t="s">
        <v>384</v>
      </c>
      <c r="C11" s="61" t="s">
        <v>33</v>
      </c>
      <c r="D11" s="61" t="s">
        <v>385</v>
      </c>
      <c r="E11" s="61" t="s">
        <v>279</v>
      </c>
      <c r="F11" s="61" t="s">
        <v>45</v>
      </c>
      <c r="G11" s="61" t="s">
        <v>42</v>
      </c>
      <c r="H11" s="61" t="s">
        <v>50</v>
      </c>
      <c r="I11" s="61" t="s">
        <v>386</v>
      </c>
      <c r="J11" s="61" t="s">
        <v>387</v>
      </c>
      <c r="K11" s="61" t="s">
        <v>388</v>
      </c>
      <c r="L11" s="61" t="s">
        <v>389</v>
      </c>
      <c r="M11" s="61" t="s">
        <v>390</v>
      </c>
      <c r="N11" s="61" t="s">
        <v>391</v>
      </c>
      <c r="O11" s="61" t="s">
        <v>306</v>
      </c>
      <c r="P11" s="61" t="s">
        <v>392</v>
      </c>
      <c r="Q11" s="61" t="s">
        <v>393</v>
      </c>
      <c r="R11" s="61" t="s">
        <v>394</v>
      </c>
      <c r="S11" s="61" t="s">
        <v>395</v>
      </c>
      <c r="T11" s="61" t="s">
        <v>396</v>
      </c>
      <c r="U11" s="61" t="s">
        <v>359</v>
      </c>
      <c r="V11" s="61" t="s">
        <v>39</v>
      </c>
      <c r="W11" s="61" t="s">
        <v>179</v>
      </c>
      <c r="X11" s="61" t="s">
        <v>51</v>
      </c>
      <c r="Y11" s="61" t="s">
        <v>397</v>
      </c>
      <c r="Z11" s="65">
        <v>4</v>
      </c>
      <c r="AA11" s="61" t="s">
        <v>398</v>
      </c>
      <c r="AB11" s="61" t="s">
        <v>404</v>
      </c>
      <c r="AC11" s="61" t="s">
        <v>400</v>
      </c>
      <c r="AD11" s="61" t="s">
        <v>40</v>
      </c>
      <c r="AE11" s="65" t="s">
        <v>137</v>
      </c>
      <c r="AF11" s="65">
        <v>1</v>
      </c>
      <c r="AG11" s="62">
        <v>1138113.8500000001</v>
      </c>
    </row>
    <row r="12" spans="1:33" ht="235.85" customHeight="1" x14ac:dyDescent="0.25">
      <c r="A12" s="61" t="s">
        <v>383</v>
      </c>
      <c r="B12" s="61" t="s">
        <v>384</v>
      </c>
      <c r="C12" s="61" t="s">
        <v>33</v>
      </c>
      <c r="D12" s="61" t="s">
        <v>385</v>
      </c>
      <c r="E12" s="61" t="s">
        <v>279</v>
      </c>
      <c r="F12" s="61" t="s">
        <v>45</v>
      </c>
      <c r="G12" s="61" t="s">
        <v>42</v>
      </c>
      <c r="H12" s="61" t="s">
        <v>50</v>
      </c>
      <c r="I12" s="61" t="s">
        <v>386</v>
      </c>
      <c r="J12" s="61" t="s">
        <v>387</v>
      </c>
      <c r="K12" s="61" t="s">
        <v>388</v>
      </c>
      <c r="L12" s="61" t="s">
        <v>389</v>
      </c>
      <c r="M12" s="61" t="s">
        <v>390</v>
      </c>
      <c r="N12" s="61" t="s">
        <v>391</v>
      </c>
      <c r="O12" s="61" t="s">
        <v>306</v>
      </c>
      <c r="P12" s="61" t="s">
        <v>392</v>
      </c>
      <c r="Q12" s="61" t="s">
        <v>393</v>
      </c>
      <c r="R12" s="61" t="s">
        <v>394</v>
      </c>
      <c r="S12" s="61" t="s">
        <v>395</v>
      </c>
      <c r="T12" s="61" t="s">
        <v>396</v>
      </c>
      <c r="U12" s="61" t="s">
        <v>359</v>
      </c>
      <c r="V12" s="61" t="s">
        <v>39</v>
      </c>
      <c r="W12" s="61" t="s">
        <v>179</v>
      </c>
      <c r="X12" s="61" t="s">
        <v>51</v>
      </c>
      <c r="Y12" s="61" t="s">
        <v>397</v>
      </c>
      <c r="Z12" s="65">
        <v>5</v>
      </c>
      <c r="AA12" s="61" t="s">
        <v>408</v>
      </c>
      <c r="AB12" s="61" t="s">
        <v>409</v>
      </c>
      <c r="AC12" s="61" t="s">
        <v>410</v>
      </c>
      <c r="AD12" s="61" t="s">
        <v>40</v>
      </c>
      <c r="AE12" s="65" t="s">
        <v>137</v>
      </c>
      <c r="AF12" s="65">
        <v>7</v>
      </c>
      <c r="AG12" s="62">
        <v>2143193.15</v>
      </c>
    </row>
    <row r="13" spans="1:33" ht="235.85" customHeight="1" x14ac:dyDescent="0.25">
      <c r="A13" s="61" t="s">
        <v>383</v>
      </c>
      <c r="B13" s="61" t="s">
        <v>384</v>
      </c>
      <c r="C13" s="61" t="s">
        <v>33</v>
      </c>
      <c r="D13" s="61" t="s">
        <v>385</v>
      </c>
      <c r="E13" s="61" t="s">
        <v>279</v>
      </c>
      <c r="F13" s="61" t="s">
        <v>45</v>
      </c>
      <c r="G13" s="61" t="s">
        <v>42</v>
      </c>
      <c r="H13" s="61" t="s">
        <v>50</v>
      </c>
      <c r="I13" s="61" t="s">
        <v>386</v>
      </c>
      <c r="J13" s="61" t="s">
        <v>387</v>
      </c>
      <c r="K13" s="61" t="s">
        <v>388</v>
      </c>
      <c r="L13" s="61" t="s">
        <v>389</v>
      </c>
      <c r="M13" s="61" t="s">
        <v>390</v>
      </c>
      <c r="N13" s="61" t="s">
        <v>391</v>
      </c>
      <c r="O13" s="61" t="s">
        <v>306</v>
      </c>
      <c r="P13" s="61" t="s">
        <v>392</v>
      </c>
      <c r="Q13" s="61" t="s">
        <v>393</v>
      </c>
      <c r="R13" s="61" t="s">
        <v>394</v>
      </c>
      <c r="S13" s="61" t="s">
        <v>395</v>
      </c>
      <c r="T13" s="61" t="s">
        <v>396</v>
      </c>
      <c r="U13" s="61" t="s">
        <v>359</v>
      </c>
      <c r="V13" s="61" t="s">
        <v>39</v>
      </c>
      <c r="W13" s="61" t="s">
        <v>179</v>
      </c>
      <c r="X13" s="61" t="s">
        <v>51</v>
      </c>
      <c r="Y13" s="61" t="s">
        <v>397</v>
      </c>
      <c r="Z13" s="65">
        <v>6</v>
      </c>
      <c r="AA13" s="61" t="s">
        <v>405</v>
      </c>
      <c r="AB13" s="61" t="s">
        <v>406</v>
      </c>
      <c r="AC13" s="61" t="s">
        <v>407</v>
      </c>
      <c r="AD13" s="61" t="s">
        <v>40</v>
      </c>
      <c r="AE13" s="65" t="s">
        <v>137</v>
      </c>
      <c r="AF13" s="65">
        <v>2</v>
      </c>
      <c r="AG13" s="62">
        <v>849129.68</v>
      </c>
    </row>
    <row r="14" spans="1:33" ht="235.85" customHeight="1" x14ac:dyDescent="0.25">
      <c r="A14" s="61" t="s">
        <v>383</v>
      </c>
      <c r="B14" s="61" t="s">
        <v>384</v>
      </c>
      <c r="C14" s="61" t="s">
        <v>33</v>
      </c>
      <c r="D14" s="61" t="s">
        <v>385</v>
      </c>
      <c r="E14" s="61" t="s">
        <v>279</v>
      </c>
      <c r="F14" s="61" t="s">
        <v>45</v>
      </c>
      <c r="G14" s="61" t="s">
        <v>42</v>
      </c>
      <c r="H14" s="61" t="s">
        <v>50</v>
      </c>
      <c r="I14" s="61" t="s">
        <v>386</v>
      </c>
      <c r="J14" s="61" t="s">
        <v>387</v>
      </c>
      <c r="K14" s="61" t="s">
        <v>388</v>
      </c>
      <c r="L14" s="61" t="s">
        <v>389</v>
      </c>
      <c r="M14" s="61" t="s">
        <v>390</v>
      </c>
      <c r="N14" s="61" t="s">
        <v>391</v>
      </c>
      <c r="O14" s="61" t="s">
        <v>306</v>
      </c>
      <c r="P14" s="61" t="s">
        <v>392</v>
      </c>
      <c r="Q14" s="61" t="s">
        <v>393</v>
      </c>
      <c r="R14" s="61" t="s">
        <v>394</v>
      </c>
      <c r="S14" s="61" t="s">
        <v>395</v>
      </c>
      <c r="T14" s="61" t="s">
        <v>396</v>
      </c>
      <c r="U14" s="61" t="s">
        <v>359</v>
      </c>
      <c r="V14" s="61" t="s">
        <v>39</v>
      </c>
      <c r="W14" s="61" t="s">
        <v>179</v>
      </c>
      <c r="X14" s="61" t="s">
        <v>51</v>
      </c>
      <c r="Y14" s="61" t="s">
        <v>397</v>
      </c>
      <c r="Z14" s="65">
        <v>7</v>
      </c>
      <c r="AA14" s="61" t="s">
        <v>405</v>
      </c>
      <c r="AB14" s="61" t="s">
        <v>411</v>
      </c>
      <c r="AC14" s="61" t="s">
        <v>412</v>
      </c>
      <c r="AD14" s="61" t="s">
        <v>40</v>
      </c>
      <c r="AE14" s="65" t="s">
        <v>137</v>
      </c>
      <c r="AF14" s="65">
        <v>8</v>
      </c>
      <c r="AG14" s="62">
        <v>5311198</v>
      </c>
    </row>
    <row r="15" spans="1:33" ht="235.85" customHeight="1" x14ac:dyDescent="0.25">
      <c r="A15" s="61" t="s">
        <v>383</v>
      </c>
      <c r="B15" s="61" t="s">
        <v>384</v>
      </c>
      <c r="C15" s="61" t="s">
        <v>33</v>
      </c>
      <c r="D15" s="61" t="s">
        <v>385</v>
      </c>
      <c r="E15" s="61" t="s">
        <v>279</v>
      </c>
      <c r="F15" s="61" t="s">
        <v>45</v>
      </c>
      <c r="G15" s="61" t="s">
        <v>42</v>
      </c>
      <c r="H15" s="61" t="s">
        <v>50</v>
      </c>
      <c r="I15" s="61" t="s">
        <v>386</v>
      </c>
      <c r="J15" s="61" t="s">
        <v>387</v>
      </c>
      <c r="K15" s="61" t="s">
        <v>388</v>
      </c>
      <c r="L15" s="61" t="s">
        <v>389</v>
      </c>
      <c r="M15" s="61" t="s">
        <v>390</v>
      </c>
      <c r="N15" s="61" t="s">
        <v>391</v>
      </c>
      <c r="O15" s="61" t="s">
        <v>306</v>
      </c>
      <c r="P15" s="61" t="s">
        <v>392</v>
      </c>
      <c r="Q15" s="61" t="s">
        <v>393</v>
      </c>
      <c r="R15" s="61" t="s">
        <v>394</v>
      </c>
      <c r="S15" s="61" t="s">
        <v>395</v>
      </c>
      <c r="T15" s="61" t="s">
        <v>396</v>
      </c>
      <c r="U15" s="61" t="s">
        <v>359</v>
      </c>
      <c r="V15" s="61" t="s">
        <v>39</v>
      </c>
      <c r="W15" s="61" t="s">
        <v>179</v>
      </c>
      <c r="X15" s="61" t="s">
        <v>51</v>
      </c>
      <c r="Y15" s="61" t="s">
        <v>397</v>
      </c>
      <c r="Z15" s="65">
        <v>8</v>
      </c>
      <c r="AA15" s="61" t="s">
        <v>122</v>
      </c>
      <c r="AB15" s="61" t="s">
        <v>381</v>
      </c>
      <c r="AC15" s="61" t="s">
        <v>401</v>
      </c>
      <c r="AD15" s="61" t="s">
        <v>40</v>
      </c>
      <c r="AE15" s="65" t="s">
        <v>48</v>
      </c>
      <c r="AF15" s="65">
        <v>1</v>
      </c>
      <c r="AG15" s="62">
        <v>27092277.18</v>
      </c>
    </row>
    <row r="16" spans="1:33" ht="235.85" customHeight="1" x14ac:dyDescent="0.25">
      <c r="A16" s="61" t="s">
        <v>413</v>
      </c>
      <c r="B16" s="61" t="s">
        <v>414</v>
      </c>
      <c r="C16" s="61" t="s">
        <v>33</v>
      </c>
      <c r="D16" s="61" t="s">
        <v>415</v>
      </c>
      <c r="E16" s="61" t="s">
        <v>279</v>
      </c>
      <c r="F16" s="61" t="s">
        <v>45</v>
      </c>
      <c r="G16" s="61" t="s">
        <v>35</v>
      </c>
      <c r="H16" s="61" t="s">
        <v>416</v>
      </c>
      <c r="I16" s="61" t="s">
        <v>417</v>
      </c>
      <c r="J16" s="61" t="s">
        <v>418</v>
      </c>
      <c r="K16" s="61" t="s">
        <v>419</v>
      </c>
      <c r="L16" s="61" t="s">
        <v>420</v>
      </c>
      <c r="M16" s="61" t="s">
        <v>421</v>
      </c>
      <c r="N16" s="61" t="s">
        <v>422</v>
      </c>
      <c r="O16" s="61" t="s">
        <v>306</v>
      </c>
      <c r="P16" s="61" t="s">
        <v>423</v>
      </c>
      <c r="Q16" s="61" t="s">
        <v>424</v>
      </c>
      <c r="R16" s="61" t="s">
        <v>425</v>
      </c>
      <c r="S16" s="61" t="s">
        <v>426</v>
      </c>
      <c r="T16" s="61" t="s">
        <v>427</v>
      </c>
      <c r="U16" s="61" t="s">
        <v>293</v>
      </c>
      <c r="V16" s="61" t="s">
        <v>39</v>
      </c>
      <c r="W16" s="61" t="s">
        <v>293</v>
      </c>
      <c r="X16" s="61" t="s">
        <v>49</v>
      </c>
      <c r="Y16" s="61" t="s">
        <v>428</v>
      </c>
      <c r="Z16" s="65">
        <v>1</v>
      </c>
      <c r="AA16" s="61" t="s">
        <v>429</v>
      </c>
      <c r="AB16" s="61" t="s">
        <v>430</v>
      </c>
      <c r="AC16" s="61" t="s">
        <v>431</v>
      </c>
      <c r="AD16" s="61" t="s">
        <v>40</v>
      </c>
      <c r="AE16" s="65" t="s">
        <v>432</v>
      </c>
      <c r="AF16" s="65">
        <v>3</v>
      </c>
      <c r="AG16" s="62">
        <v>3266940</v>
      </c>
    </row>
    <row r="17" spans="1:33" ht="235.85" customHeight="1" x14ac:dyDescent="0.25">
      <c r="A17" s="61" t="s">
        <v>433</v>
      </c>
      <c r="B17" s="61" t="s">
        <v>434</v>
      </c>
      <c r="C17" s="61" t="s">
        <v>33</v>
      </c>
      <c r="D17" s="61" t="s">
        <v>435</v>
      </c>
      <c r="E17" s="61" t="s">
        <v>279</v>
      </c>
      <c r="F17" s="61" t="s">
        <v>45</v>
      </c>
      <c r="G17" s="61" t="s">
        <v>42</v>
      </c>
      <c r="H17" s="61" t="s">
        <v>436</v>
      </c>
      <c r="I17" s="61" t="s">
        <v>437</v>
      </c>
      <c r="J17" s="61" t="s">
        <v>438</v>
      </c>
      <c r="K17" s="61" t="s">
        <v>439</v>
      </c>
      <c r="L17" s="61" t="s">
        <v>440</v>
      </c>
      <c r="M17" s="61" t="s">
        <v>441</v>
      </c>
      <c r="N17" s="61" t="s">
        <v>442</v>
      </c>
      <c r="O17" s="61" t="s">
        <v>306</v>
      </c>
      <c r="P17" s="61" t="s">
        <v>443</v>
      </c>
      <c r="Q17" s="61" t="s">
        <v>444</v>
      </c>
      <c r="R17" s="61" t="s">
        <v>445</v>
      </c>
      <c r="S17" s="61" t="s">
        <v>446</v>
      </c>
      <c r="T17" s="61" t="s">
        <v>447</v>
      </c>
      <c r="U17" s="61" t="s">
        <v>359</v>
      </c>
      <c r="V17" s="61" t="s">
        <v>39</v>
      </c>
      <c r="W17" s="61" t="s">
        <v>179</v>
      </c>
      <c r="X17" s="61" t="s">
        <v>57</v>
      </c>
      <c r="Y17" s="61" t="s">
        <v>448</v>
      </c>
      <c r="Z17" s="65">
        <v>1</v>
      </c>
      <c r="AA17" s="61" t="s">
        <v>122</v>
      </c>
      <c r="AB17" s="61" t="s">
        <v>381</v>
      </c>
      <c r="AC17" s="61" t="s">
        <v>449</v>
      </c>
      <c r="AD17" s="61" t="s">
        <v>40</v>
      </c>
      <c r="AE17" s="65" t="s">
        <v>48</v>
      </c>
      <c r="AF17" s="65">
        <v>1</v>
      </c>
      <c r="AG17" s="62">
        <v>4220644</v>
      </c>
    </row>
    <row r="18" spans="1:33" ht="235.85" customHeight="1" x14ac:dyDescent="0.25">
      <c r="A18" s="61" t="s">
        <v>450</v>
      </c>
      <c r="B18" s="61" t="s">
        <v>451</v>
      </c>
      <c r="C18" s="61" t="s">
        <v>33</v>
      </c>
      <c r="D18" s="61" t="s">
        <v>452</v>
      </c>
      <c r="E18" s="61" t="s">
        <v>279</v>
      </c>
      <c r="F18" s="61" t="s">
        <v>45</v>
      </c>
      <c r="G18" s="61" t="s">
        <v>56</v>
      </c>
      <c r="H18" s="61" t="s">
        <v>453</v>
      </c>
      <c r="I18" s="61" t="s">
        <v>454</v>
      </c>
      <c r="J18" s="61" t="s">
        <v>455</v>
      </c>
      <c r="K18" s="61" t="s">
        <v>456</v>
      </c>
      <c r="L18" s="61" t="s">
        <v>457</v>
      </c>
      <c r="M18" s="61" t="s">
        <v>458</v>
      </c>
      <c r="N18" s="61" t="s">
        <v>459</v>
      </c>
      <c r="O18" s="61" t="s">
        <v>306</v>
      </c>
      <c r="P18" s="61" t="s">
        <v>460</v>
      </c>
      <c r="Q18" s="61" t="s">
        <v>461</v>
      </c>
      <c r="R18" s="61" t="s">
        <v>462</v>
      </c>
      <c r="S18" s="61" t="s">
        <v>463</v>
      </c>
      <c r="T18" s="61" t="s">
        <v>464</v>
      </c>
      <c r="U18" s="61" t="s">
        <v>465</v>
      </c>
      <c r="V18" s="61" t="s">
        <v>39</v>
      </c>
      <c r="W18" s="61" t="s">
        <v>465</v>
      </c>
      <c r="X18" s="61" t="s">
        <v>51</v>
      </c>
      <c r="Y18" s="61" t="s">
        <v>466</v>
      </c>
      <c r="Z18" s="65">
        <v>1</v>
      </c>
      <c r="AA18" s="61" t="s">
        <v>467</v>
      </c>
      <c r="AB18" s="61" t="s">
        <v>468</v>
      </c>
      <c r="AC18" s="61" t="s">
        <v>469</v>
      </c>
      <c r="AD18" s="61" t="s">
        <v>40</v>
      </c>
      <c r="AE18" s="65" t="s">
        <v>149</v>
      </c>
      <c r="AF18" s="65">
        <v>1</v>
      </c>
      <c r="AG18" s="62">
        <v>3200000</v>
      </c>
    </row>
    <row r="19" spans="1:33" ht="235.85" customHeight="1" x14ac:dyDescent="0.25">
      <c r="A19" s="61" t="s">
        <v>470</v>
      </c>
      <c r="B19" s="61"/>
      <c r="C19" s="61" t="s">
        <v>159</v>
      </c>
      <c r="D19" s="61" t="s">
        <v>471</v>
      </c>
      <c r="E19" s="61" t="s">
        <v>472</v>
      </c>
      <c r="F19" s="61" t="s">
        <v>34</v>
      </c>
      <c r="G19" s="61" t="s">
        <v>35</v>
      </c>
      <c r="H19" s="61" t="s">
        <v>473</v>
      </c>
      <c r="I19" s="61" t="s">
        <v>474</v>
      </c>
      <c r="J19" s="61" t="s">
        <v>475</v>
      </c>
      <c r="K19" s="61" t="s">
        <v>476</v>
      </c>
      <c r="L19" s="61" t="s">
        <v>477</v>
      </c>
      <c r="M19" s="61" t="s">
        <v>478</v>
      </c>
      <c r="N19" s="61" t="s">
        <v>479</v>
      </c>
      <c r="O19" s="61" t="s">
        <v>306</v>
      </c>
      <c r="P19" s="61" t="s">
        <v>480</v>
      </c>
      <c r="Q19" s="61" t="s">
        <v>481</v>
      </c>
      <c r="R19" s="61" t="s">
        <v>482</v>
      </c>
      <c r="S19" s="61" t="s">
        <v>483</v>
      </c>
      <c r="T19" s="61"/>
      <c r="U19" s="61" t="s">
        <v>359</v>
      </c>
      <c r="V19" s="61" t="s">
        <v>39</v>
      </c>
      <c r="W19" s="61" t="s">
        <v>179</v>
      </c>
      <c r="X19" s="61"/>
      <c r="Y19" s="61"/>
      <c r="Z19" s="65">
        <v>1</v>
      </c>
      <c r="AA19" s="61" t="s">
        <v>244</v>
      </c>
      <c r="AB19" s="61" t="s">
        <v>245</v>
      </c>
      <c r="AC19" s="61" t="s">
        <v>490</v>
      </c>
      <c r="AD19" s="61" t="s">
        <v>47</v>
      </c>
      <c r="AE19" s="65" t="s">
        <v>62</v>
      </c>
      <c r="AF19" s="65">
        <v>12</v>
      </c>
      <c r="AG19" s="62">
        <v>222971773.19999999</v>
      </c>
    </row>
    <row r="20" spans="1:33" ht="235.85" customHeight="1" x14ac:dyDescent="0.25">
      <c r="A20" s="61" t="s">
        <v>470</v>
      </c>
      <c r="B20" s="61"/>
      <c r="C20" s="61" t="s">
        <v>159</v>
      </c>
      <c r="D20" s="61" t="s">
        <v>471</v>
      </c>
      <c r="E20" s="61" t="s">
        <v>472</v>
      </c>
      <c r="F20" s="61" t="s">
        <v>34</v>
      </c>
      <c r="G20" s="61" t="s">
        <v>35</v>
      </c>
      <c r="H20" s="61" t="s">
        <v>473</v>
      </c>
      <c r="I20" s="61" t="s">
        <v>474</v>
      </c>
      <c r="J20" s="61" t="s">
        <v>475</v>
      </c>
      <c r="K20" s="61" t="s">
        <v>476</v>
      </c>
      <c r="L20" s="61" t="s">
        <v>477</v>
      </c>
      <c r="M20" s="61" t="s">
        <v>478</v>
      </c>
      <c r="N20" s="61" t="s">
        <v>479</v>
      </c>
      <c r="O20" s="61" t="s">
        <v>306</v>
      </c>
      <c r="P20" s="61" t="s">
        <v>480</v>
      </c>
      <c r="Q20" s="61" t="s">
        <v>481</v>
      </c>
      <c r="R20" s="61" t="s">
        <v>482</v>
      </c>
      <c r="S20" s="61" t="s">
        <v>483</v>
      </c>
      <c r="T20" s="61"/>
      <c r="U20" s="61" t="s">
        <v>359</v>
      </c>
      <c r="V20" s="61" t="s">
        <v>39</v>
      </c>
      <c r="W20" s="61" t="s">
        <v>179</v>
      </c>
      <c r="X20" s="61"/>
      <c r="Y20" s="61"/>
      <c r="Z20" s="65">
        <v>2</v>
      </c>
      <c r="AA20" s="61" t="s">
        <v>244</v>
      </c>
      <c r="AB20" s="61" t="s">
        <v>245</v>
      </c>
      <c r="AC20" s="61" t="s">
        <v>489</v>
      </c>
      <c r="AD20" s="61" t="s">
        <v>47</v>
      </c>
      <c r="AE20" s="65" t="s">
        <v>41</v>
      </c>
      <c r="AF20" s="65">
        <v>12</v>
      </c>
      <c r="AG20" s="62">
        <v>47286078.240000002</v>
      </c>
    </row>
    <row r="21" spans="1:33" ht="235.85" customHeight="1" x14ac:dyDescent="0.25">
      <c r="A21" s="61" t="s">
        <v>470</v>
      </c>
      <c r="B21" s="61"/>
      <c r="C21" s="61" t="s">
        <v>159</v>
      </c>
      <c r="D21" s="61" t="s">
        <v>471</v>
      </c>
      <c r="E21" s="61" t="s">
        <v>472</v>
      </c>
      <c r="F21" s="61" t="s">
        <v>34</v>
      </c>
      <c r="G21" s="61" t="s">
        <v>35</v>
      </c>
      <c r="H21" s="61" t="s">
        <v>473</v>
      </c>
      <c r="I21" s="61" t="s">
        <v>474</v>
      </c>
      <c r="J21" s="61" t="s">
        <v>475</v>
      </c>
      <c r="K21" s="61" t="s">
        <v>476</v>
      </c>
      <c r="L21" s="61" t="s">
        <v>477</v>
      </c>
      <c r="M21" s="61" t="s">
        <v>478</v>
      </c>
      <c r="N21" s="61" t="s">
        <v>479</v>
      </c>
      <c r="O21" s="61" t="s">
        <v>306</v>
      </c>
      <c r="P21" s="61" t="s">
        <v>480</v>
      </c>
      <c r="Q21" s="61" t="s">
        <v>481</v>
      </c>
      <c r="R21" s="61" t="s">
        <v>482</v>
      </c>
      <c r="S21" s="61" t="s">
        <v>483</v>
      </c>
      <c r="T21" s="61"/>
      <c r="U21" s="61" t="s">
        <v>359</v>
      </c>
      <c r="V21" s="61" t="s">
        <v>39</v>
      </c>
      <c r="W21" s="61" t="s">
        <v>179</v>
      </c>
      <c r="X21" s="61"/>
      <c r="Y21" s="61"/>
      <c r="Z21" s="65">
        <v>3</v>
      </c>
      <c r="AA21" s="61" t="s">
        <v>244</v>
      </c>
      <c r="AB21" s="61" t="s">
        <v>245</v>
      </c>
      <c r="AC21" s="61" t="s">
        <v>485</v>
      </c>
      <c r="AD21" s="61" t="s">
        <v>47</v>
      </c>
      <c r="AE21" s="65" t="s">
        <v>41</v>
      </c>
      <c r="AF21" s="65">
        <v>12</v>
      </c>
      <c r="AG21" s="62">
        <v>47661153.119999997</v>
      </c>
    </row>
    <row r="22" spans="1:33" ht="235.85" customHeight="1" x14ac:dyDescent="0.25">
      <c r="A22" s="61" t="s">
        <v>470</v>
      </c>
      <c r="B22" s="61"/>
      <c r="C22" s="61" t="s">
        <v>159</v>
      </c>
      <c r="D22" s="61" t="s">
        <v>471</v>
      </c>
      <c r="E22" s="61" t="s">
        <v>472</v>
      </c>
      <c r="F22" s="61" t="s">
        <v>34</v>
      </c>
      <c r="G22" s="61" t="s">
        <v>35</v>
      </c>
      <c r="H22" s="61" t="s">
        <v>473</v>
      </c>
      <c r="I22" s="61" t="s">
        <v>474</v>
      </c>
      <c r="J22" s="61" t="s">
        <v>475</v>
      </c>
      <c r="K22" s="61" t="s">
        <v>476</v>
      </c>
      <c r="L22" s="61" t="s">
        <v>477</v>
      </c>
      <c r="M22" s="61" t="s">
        <v>478</v>
      </c>
      <c r="N22" s="61" t="s">
        <v>479</v>
      </c>
      <c r="O22" s="61" t="s">
        <v>306</v>
      </c>
      <c r="P22" s="61" t="s">
        <v>480</v>
      </c>
      <c r="Q22" s="61" t="s">
        <v>481</v>
      </c>
      <c r="R22" s="61" t="s">
        <v>482</v>
      </c>
      <c r="S22" s="61" t="s">
        <v>483</v>
      </c>
      <c r="T22" s="61"/>
      <c r="U22" s="61" t="s">
        <v>359</v>
      </c>
      <c r="V22" s="61" t="s">
        <v>39</v>
      </c>
      <c r="W22" s="61" t="s">
        <v>179</v>
      </c>
      <c r="X22" s="61"/>
      <c r="Y22" s="61"/>
      <c r="Z22" s="65">
        <v>4</v>
      </c>
      <c r="AA22" s="61" t="s">
        <v>244</v>
      </c>
      <c r="AB22" s="61" t="s">
        <v>245</v>
      </c>
      <c r="AC22" s="61" t="s">
        <v>484</v>
      </c>
      <c r="AD22" s="61" t="s">
        <v>47</v>
      </c>
      <c r="AE22" s="65" t="s">
        <v>41</v>
      </c>
      <c r="AF22" s="65">
        <v>12</v>
      </c>
      <c r="AG22" s="62">
        <v>56460819.960000001</v>
      </c>
    </row>
    <row r="23" spans="1:33" ht="235.85" customHeight="1" x14ac:dyDescent="0.25">
      <c r="A23" s="61" t="s">
        <v>470</v>
      </c>
      <c r="B23" s="61"/>
      <c r="C23" s="61" t="s">
        <v>159</v>
      </c>
      <c r="D23" s="61" t="s">
        <v>471</v>
      </c>
      <c r="E23" s="61" t="s">
        <v>472</v>
      </c>
      <c r="F23" s="61" t="s">
        <v>34</v>
      </c>
      <c r="G23" s="61" t="s">
        <v>35</v>
      </c>
      <c r="H23" s="61" t="s">
        <v>473</v>
      </c>
      <c r="I23" s="61" t="s">
        <v>474</v>
      </c>
      <c r="J23" s="61" t="s">
        <v>475</v>
      </c>
      <c r="K23" s="61" t="s">
        <v>476</v>
      </c>
      <c r="L23" s="61" t="s">
        <v>477</v>
      </c>
      <c r="M23" s="61" t="s">
        <v>478</v>
      </c>
      <c r="N23" s="61" t="s">
        <v>479</v>
      </c>
      <c r="O23" s="61" t="s">
        <v>306</v>
      </c>
      <c r="P23" s="61" t="s">
        <v>480</v>
      </c>
      <c r="Q23" s="61" t="s">
        <v>481</v>
      </c>
      <c r="R23" s="61" t="s">
        <v>482</v>
      </c>
      <c r="S23" s="61" t="s">
        <v>483</v>
      </c>
      <c r="T23" s="61"/>
      <c r="U23" s="61" t="s">
        <v>359</v>
      </c>
      <c r="V23" s="61" t="s">
        <v>39</v>
      </c>
      <c r="W23" s="61" t="s">
        <v>179</v>
      </c>
      <c r="X23" s="61"/>
      <c r="Y23" s="61"/>
      <c r="Z23" s="65">
        <v>5</v>
      </c>
      <c r="AA23" s="61" t="s">
        <v>244</v>
      </c>
      <c r="AB23" s="61" t="s">
        <v>245</v>
      </c>
      <c r="AC23" s="61" t="s">
        <v>486</v>
      </c>
      <c r="AD23" s="61" t="s">
        <v>47</v>
      </c>
      <c r="AE23" s="65" t="s">
        <v>41</v>
      </c>
      <c r="AF23" s="65">
        <v>12</v>
      </c>
      <c r="AG23" s="62">
        <v>40329157.079999998</v>
      </c>
    </row>
    <row r="24" spans="1:33" ht="235.85" customHeight="1" x14ac:dyDescent="0.25">
      <c r="A24" s="61" t="s">
        <v>470</v>
      </c>
      <c r="B24" s="61"/>
      <c r="C24" s="61" t="s">
        <v>159</v>
      </c>
      <c r="D24" s="61" t="s">
        <v>471</v>
      </c>
      <c r="E24" s="61" t="s">
        <v>472</v>
      </c>
      <c r="F24" s="61" t="s">
        <v>34</v>
      </c>
      <c r="G24" s="61" t="s">
        <v>35</v>
      </c>
      <c r="H24" s="61" t="s">
        <v>473</v>
      </c>
      <c r="I24" s="61" t="s">
        <v>474</v>
      </c>
      <c r="J24" s="61" t="s">
        <v>475</v>
      </c>
      <c r="K24" s="61" t="s">
        <v>476</v>
      </c>
      <c r="L24" s="61" t="s">
        <v>477</v>
      </c>
      <c r="M24" s="61" t="s">
        <v>478</v>
      </c>
      <c r="N24" s="61" t="s">
        <v>479</v>
      </c>
      <c r="O24" s="61" t="s">
        <v>306</v>
      </c>
      <c r="P24" s="61" t="s">
        <v>480</v>
      </c>
      <c r="Q24" s="61" t="s">
        <v>481</v>
      </c>
      <c r="R24" s="61" t="s">
        <v>482</v>
      </c>
      <c r="S24" s="61" t="s">
        <v>483</v>
      </c>
      <c r="T24" s="61"/>
      <c r="U24" s="61" t="s">
        <v>359</v>
      </c>
      <c r="V24" s="61" t="s">
        <v>39</v>
      </c>
      <c r="W24" s="61" t="s">
        <v>179</v>
      </c>
      <c r="X24" s="61"/>
      <c r="Y24" s="61"/>
      <c r="Z24" s="65">
        <v>6</v>
      </c>
      <c r="AA24" s="61" t="s">
        <v>244</v>
      </c>
      <c r="AB24" s="61" t="s">
        <v>245</v>
      </c>
      <c r="AC24" s="61" t="s">
        <v>488</v>
      </c>
      <c r="AD24" s="61" t="s">
        <v>47</v>
      </c>
      <c r="AE24" s="65" t="s">
        <v>41</v>
      </c>
      <c r="AF24" s="65">
        <v>12</v>
      </c>
      <c r="AG24" s="62">
        <v>24197494.32</v>
      </c>
    </row>
    <row r="25" spans="1:33" ht="235.85" customHeight="1" x14ac:dyDescent="0.25">
      <c r="A25" s="61" t="s">
        <v>470</v>
      </c>
      <c r="B25" s="61"/>
      <c r="C25" s="61" t="s">
        <v>159</v>
      </c>
      <c r="D25" s="61" t="s">
        <v>471</v>
      </c>
      <c r="E25" s="61" t="s">
        <v>472</v>
      </c>
      <c r="F25" s="61" t="s">
        <v>34</v>
      </c>
      <c r="G25" s="61" t="s">
        <v>35</v>
      </c>
      <c r="H25" s="61" t="s">
        <v>473</v>
      </c>
      <c r="I25" s="61" t="s">
        <v>474</v>
      </c>
      <c r="J25" s="61" t="s">
        <v>475</v>
      </c>
      <c r="K25" s="61" t="s">
        <v>476</v>
      </c>
      <c r="L25" s="61" t="s">
        <v>477</v>
      </c>
      <c r="M25" s="61" t="s">
        <v>478</v>
      </c>
      <c r="N25" s="61" t="s">
        <v>479</v>
      </c>
      <c r="O25" s="61" t="s">
        <v>306</v>
      </c>
      <c r="P25" s="61" t="s">
        <v>480</v>
      </c>
      <c r="Q25" s="61" t="s">
        <v>481</v>
      </c>
      <c r="R25" s="61" t="s">
        <v>482</v>
      </c>
      <c r="S25" s="61" t="s">
        <v>483</v>
      </c>
      <c r="T25" s="61"/>
      <c r="U25" s="61" t="s">
        <v>359</v>
      </c>
      <c r="V25" s="61" t="s">
        <v>39</v>
      </c>
      <c r="W25" s="61" t="s">
        <v>179</v>
      </c>
      <c r="X25" s="61"/>
      <c r="Y25" s="61"/>
      <c r="Z25" s="65">
        <v>7</v>
      </c>
      <c r="AA25" s="61" t="s">
        <v>244</v>
      </c>
      <c r="AB25" s="61" t="s">
        <v>245</v>
      </c>
      <c r="AC25" s="61" t="s">
        <v>487</v>
      </c>
      <c r="AD25" s="61" t="s">
        <v>47</v>
      </c>
      <c r="AE25" s="65" t="s">
        <v>41</v>
      </c>
      <c r="AF25" s="65">
        <v>12</v>
      </c>
      <c r="AG25" s="62">
        <v>47808682.200000003</v>
      </c>
    </row>
    <row r="26" spans="1:33" ht="235.85" customHeight="1" x14ac:dyDescent="0.25">
      <c r="A26" s="61" t="s">
        <v>470</v>
      </c>
      <c r="B26" s="61"/>
      <c r="C26" s="61" t="s">
        <v>159</v>
      </c>
      <c r="D26" s="61" t="s">
        <v>471</v>
      </c>
      <c r="E26" s="61" t="s">
        <v>472</v>
      </c>
      <c r="F26" s="61" t="s">
        <v>34</v>
      </c>
      <c r="G26" s="61" t="s">
        <v>35</v>
      </c>
      <c r="H26" s="61" t="s">
        <v>473</v>
      </c>
      <c r="I26" s="61" t="s">
        <v>474</v>
      </c>
      <c r="J26" s="61" t="s">
        <v>475</v>
      </c>
      <c r="K26" s="61" t="s">
        <v>476</v>
      </c>
      <c r="L26" s="61" t="s">
        <v>477</v>
      </c>
      <c r="M26" s="61" t="s">
        <v>478</v>
      </c>
      <c r="N26" s="61" t="s">
        <v>479</v>
      </c>
      <c r="O26" s="61" t="s">
        <v>306</v>
      </c>
      <c r="P26" s="61" t="s">
        <v>480</v>
      </c>
      <c r="Q26" s="61" t="s">
        <v>481</v>
      </c>
      <c r="R26" s="61" t="s">
        <v>482</v>
      </c>
      <c r="S26" s="61" t="s">
        <v>483</v>
      </c>
      <c r="T26" s="61"/>
      <c r="U26" s="61" t="s">
        <v>359</v>
      </c>
      <c r="V26" s="61" t="s">
        <v>39</v>
      </c>
      <c r="W26" s="61" t="s">
        <v>179</v>
      </c>
      <c r="X26" s="61"/>
      <c r="Y26" s="61"/>
      <c r="Z26" s="65">
        <v>8</v>
      </c>
      <c r="AA26" s="61" t="s">
        <v>244</v>
      </c>
      <c r="AB26" s="61" t="s">
        <v>245</v>
      </c>
      <c r="AC26" s="61" t="s">
        <v>491</v>
      </c>
      <c r="AD26" s="61" t="s">
        <v>40</v>
      </c>
      <c r="AE26" s="65" t="s">
        <v>41</v>
      </c>
      <c r="AF26" s="65">
        <v>12</v>
      </c>
      <c r="AG26" s="62">
        <v>117115733.52</v>
      </c>
    </row>
    <row r="27" spans="1:33" ht="235.85" customHeight="1" x14ac:dyDescent="0.25">
      <c r="A27" s="61" t="s">
        <v>470</v>
      </c>
      <c r="B27" s="61"/>
      <c r="C27" s="61" t="s">
        <v>159</v>
      </c>
      <c r="D27" s="61" t="s">
        <v>471</v>
      </c>
      <c r="E27" s="61" t="s">
        <v>472</v>
      </c>
      <c r="F27" s="61" t="s">
        <v>34</v>
      </c>
      <c r="G27" s="61" t="s">
        <v>35</v>
      </c>
      <c r="H27" s="61" t="s">
        <v>473</v>
      </c>
      <c r="I27" s="61" t="s">
        <v>474</v>
      </c>
      <c r="J27" s="61" t="s">
        <v>475</v>
      </c>
      <c r="K27" s="61" t="s">
        <v>476</v>
      </c>
      <c r="L27" s="61" t="s">
        <v>477</v>
      </c>
      <c r="M27" s="61" t="s">
        <v>478</v>
      </c>
      <c r="N27" s="61" t="s">
        <v>479</v>
      </c>
      <c r="O27" s="61" t="s">
        <v>306</v>
      </c>
      <c r="P27" s="61" t="s">
        <v>480</v>
      </c>
      <c r="Q27" s="61" t="s">
        <v>481</v>
      </c>
      <c r="R27" s="61" t="s">
        <v>482</v>
      </c>
      <c r="S27" s="61" t="s">
        <v>483</v>
      </c>
      <c r="T27" s="61"/>
      <c r="U27" s="61" t="s">
        <v>359</v>
      </c>
      <c r="V27" s="61" t="s">
        <v>39</v>
      </c>
      <c r="W27" s="61" t="s">
        <v>179</v>
      </c>
      <c r="X27" s="61"/>
      <c r="Y27" s="61"/>
      <c r="Z27" s="65">
        <v>9</v>
      </c>
      <c r="AA27" s="61" t="s">
        <v>244</v>
      </c>
      <c r="AB27" s="61" t="s">
        <v>245</v>
      </c>
      <c r="AC27" s="61" t="s">
        <v>492</v>
      </c>
      <c r="AD27" s="61" t="s">
        <v>493</v>
      </c>
      <c r="AE27" s="65" t="s">
        <v>41</v>
      </c>
      <c r="AF27" s="65">
        <v>12</v>
      </c>
      <c r="AG27" s="62">
        <v>8012655</v>
      </c>
    </row>
    <row r="28" spans="1:33" ht="235.85" customHeight="1" x14ac:dyDescent="0.25">
      <c r="A28" s="61" t="s">
        <v>494</v>
      </c>
      <c r="B28" s="61" t="s">
        <v>495</v>
      </c>
      <c r="C28" s="61" t="s">
        <v>33</v>
      </c>
      <c r="D28" s="61" t="s">
        <v>496</v>
      </c>
      <c r="E28" s="61" t="s">
        <v>472</v>
      </c>
      <c r="F28" s="61" t="s">
        <v>65</v>
      </c>
      <c r="G28" s="61" t="s">
        <v>35</v>
      </c>
      <c r="H28" s="61" t="s">
        <v>497</v>
      </c>
      <c r="I28" s="61" t="s">
        <v>498</v>
      </c>
      <c r="J28" s="61" t="s">
        <v>499</v>
      </c>
      <c r="K28" s="61" t="s">
        <v>500</v>
      </c>
      <c r="L28" s="61" t="s">
        <v>501</v>
      </c>
      <c r="M28" s="61" t="s">
        <v>502</v>
      </c>
      <c r="N28" s="61" t="s">
        <v>503</v>
      </c>
      <c r="O28" s="61" t="s">
        <v>504</v>
      </c>
      <c r="P28" s="61" t="s">
        <v>505</v>
      </c>
      <c r="Q28" s="61" t="s">
        <v>506</v>
      </c>
      <c r="R28" s="61" t="s">
        <v>507</v>
      </c>
      <c r="S28" s="61" t="s">
        <v>508</v>
      </c>
      <c r="T28" s="61" t="s">
        <v>509</v>
      </c>
      <c r="U28" s="61" t="s">
        <v>58</v>
      </c>
      <c r="V28" s="61" t="s">
        <v>58</v>
      </c>
      <c r="W28" s="61" t="s">
        <v>59</v>
      </c>
      <c r="X28" s="61" t="s">
        <v>49</v>
      </c>
      <c r="Y28" s="61" t="s">
        <v>510</v>
      </c>
      <c r="Z28" s="65">
        <v>1</v>
      </c>
      <c r="AA28" s="61" t="s">
        <v>66</v>
      </c>
      <c r="AB28" s="61" t="s">
        <v>67</v>
      </c>
      <c r="AC28" s="61"/>
      <c r="AD28" s="61"/>
      <c r="AE28" s="65" t="s">
        <v>62</v>
      </c>
      <c r="AF28" s="65">
        <v>199</v>
      </c>
      <c r="AG28" s="62">
        <v>30009200</v>
      </c>
    </row>
    <row r="29" spans="1:33" ht="235.85" customHeight="1" x14ac:dyDescent="0.25">
      <c r="A29" s="61" t="s">
        <v>494</v>
      </c>
      <c r="B29" s="61" t="s">
        <v>495</v>
      </c>
      <c r="C29" s="61" t="s">
        <v>33</v>
      </c>
      <c r="D29" s="61" t="s">
        <v>496</v>
      </c>
      <c r="E29" s="61" t="s">
        <v>472</v>
      </c>
      <c r="F29" s="61" t="s">
        <v>65</v>
      </c>
      <c r="G29" s="61" t="s">
        <v>35</v>
      </c>
      <c r="H29" s="61" t="s">
        <v>497</v>
      </c>
      <c r="I29" s="61" t="s">
        <v>498</v>
      </c>
      <c r="J29" s="61" t="s">
        <v>499</v>
      </c>
      <c r="K29" s="61" t="s">
        <v>500</v>
      </c>
      <c r="L29" s="61" t="s">
        <v>501</v>
      </c>
      <c r="M29" s="61" t="s">
        <v>502</v>
      </c>
      <c r="N29" s="61" t="s">
        <v>503</v>
      </c>
      <c r="O29" s="61" t="s">
        <v>504</v>
      </c>
      <c r="P29" s="61" t="s">
        <v>505</v>
      </c>
      <c r="Q29" s="61" t="s">
        <v>506</v>
      </c>
      <c r="R29" s="61" t="s">
        <v>507</v>
      </c>
      <c r="S29" s="61" t="s">
        <v>508</v>
      </c>
      <c r="T29" s="61" t="s">
        <v>509</v>
      </c>
      <c r="U29" s="61" t="s">
        <v>58</v>
      </c>
      <c r="V29" s="61" t="s">
        <v>58</v>
      </c>
      <c r="W29" s="61" t="s">
        <v>59</v>
      </c>
      <c r="X29" s="61" t="s">
        <v>49</v>
      </c>
      <c r="Y29" s="61" t="s">
        <v>510</v>
      </c>
      <c r="Z29" s="65">
        <v>2</v>
      </c>
      <c r="AA29" s="61" t="s">
        <v>60</v>
      </c>
      <c r="AB29" s="61" t="s">
        <v>61</v>
      </c>
      <c r="AC29" s="61"/>
      <c r="AD29" s="61"/>
      <c r="AE29" s="65" t="s">
        <v>62</v>
      </c>
      <c r="AF29" s="65">
        <v>3247</v>
      </c>
      <c r="AG29" s="62">
        <v>588619601.82000005</v>
      </c>
    </row>
    <row r="30" spans="1:33" ht="235.85" customHeight="1" x14ac:dyDescent="0.25">
      <c r="A30" s="61" t="s">
        <v>511</v>
      </c>
      <c r="B30" s="61" t="s">
        <v>512</v>
      </c>
      <c r="C30" s="61" t="s">
        <v>33</v>
      </c>
      <c r="D30" s="61" t="s">
        <v>513</v>
      </c>
      <c r="E30" s="61" t="s">
        <v>279</v>
      </c>
      <c r="F30" s="61" t="s">
        <v>34</v>
      </c>
      <c r="G30" s="61" t="s">
        <v>35</v>
      </c>
      <c r="H30" s="61" t="s">
        <v>154</v>
      </c>
      <c r="I30" s="61" t="s">
        <v>514</v>
      </c>
      <c r="J30" s="61" t="s">
        <v>515</v>
      </c>
      <c r="K30" s="61" t="s">
        <v>516</v>
      </c>
      <c r="L30" s="61" t="s">
        <v>517</v>
      </c>
      <c r="M30" s="61" t="s">
        <v>518</v>
      </c>
      <c r="N30" s="61" t="s">
        <v>519</v>
      </c>
      <c r="O30" s="61" t="s">
        <v>520</v>
      </c>
      <c r="P30" s="61" t="s">
        <v>521</v>
      </c>
      <c r="Q30" s="61" t="s">
        <v>522</v>
      </c>
      <c r="R30" s="61" t="s">
        <v>523</v>
      </c>
      <c r="S30" s="61" t="s">
        <v>524</v>
      </c>
      <c r="T30" s="61" t="s">
        <v>525</v>
      </c>
      <c r="U30" s="61" t="s">
        <v>526</v>
      </c>
      <c r="V30" s="61" t="s">
        <v>80</v>
      </c>
      <c r="W30" s="61" t="s">
        <v>527</v>
      </c>
      <c r="X30" s="61" t="s">
        <v>49</v>
      </c>
      <c r="Y30" s="61" t="s">
        <v>528</v>
      </c>
      <c r="Z30" s="65">
        <v>1</v>
      </c>
      <c r="AA30" s="61" t="s">
        <v>529</v>
      </c>
      <c r="AB30" s="61" t="s">
        <v>530</v>
      </c>
      <c r="AC30" s="61" t="s">
        <v>514</v>
      </c>
      <c r="AD30" s="61" t="s">
        <v>531</v>
      </c>
      <c r="AE30" s="65" t="s">
        <v>68</v>
      </c>
      <c r="AF30" s="65">
        <v>1</v>
      </c>
      <c r="AG30" s="62">
        <v>25000000</v>
      </c>
    </row>
    <row r="31" spans="1:33" ht="235.85" customHeight="1" x14ac:dyDescent="0.25">
      <c r="A31" s="61" t="s">
        <v>532</v>
      </c>
      <c r="B31" s="61" t="s">
        <v>533</v>
      </c>
      <c r="C31" s="61" t="s">
        <v>33</v>
      </c>
      <c r="D31" s="61" t="s">
        <v>534</v>
      </c>
      <c r="E31" s="61" t="s">
        <v>279</v>
      </c>
      <c r="F31" s="61" t="s">
        <v>45</v>
      </c>
      <c r="G31" s="61" t="s">
        <v>56</v>
      </c>
      <c r="H31" s="61" t="s">
        <v>535</v>
      </c>
      <c r="I31" s="61" t="s">
        <v>536</v>
      </c>
      <c r="J31" s="61" t="s">
        <v>537</v>
      </c>
      <c r="K31" s="61" t="s">
        <v>71</v>
      </c>
      <c r="L31" s="61" t="s">
        <v>538</v>
      </c>
      <c r="M31" s="61" t="s">
        <v>539</v>
      </c>
      <c r="N31" s="61" t="s">
        <v>540</v>
      </c>
      <c r="O31" s="61" t="s">
        <v>541</v>
      </c>
      <c r="P31" s="61" t="s">
        <v>542</v>
      </c>
      <c r="Q31" s="61"/>
      <c r="R31" s="61" t="s">
        <v>543</v>
      </c>
      <c r="S31" s="61" t="s">
        <v>544</v>
      </c>
      <c r="T31" s="61" t="s">
        <v>545</v>
      </c>
      <c r="U31" s="61" t="s">
        <v>57</v>
      </c>
      <c r="V31" s="61" t="s">
        <v>57</v>
      </c>
      <c r="W31" s="61" t="s">
        <v>69</v>
      </c>
      <c r="X31" s="61" t="s">
        <v>44</v>
      </c>
      <c r="Y31" s="61" t="s">
        <v>546</v>
      </c>
      <c r="Z31" s="65">
        <v>1</v>
      </c>
      <c r="AA31" s="61" t="s">
        <v>554</v>
      </c>
      <c r="AB31" s="61" t="s">
        <v>555</v>
      </c>
      <c r="AC31" s="61" t="s">
        <v>536</v>
      </c>
      <c r="AD31" s="61" t="s">
        <v>47</v>
      </c>
      <c r="AE31" s="65" t="s">
        <v>137</v>
      </c>
      <c r="AF31" s="65">
        <v>14</v>
      </c>
      <c r="AG31" s="62">
        <v>3654000</v>
      </c>
    </row>
    <row r="32" spans="1:33" ht="235.85" customHeight="1" x14ac:dyDescent="0.25">
      <c r="A32" s="61" t="s">
        <v>532</v>
      </c>
      <c r="B32" s="61" t="s">
        <v>533</v>
      </c>
      <c r="C32" s="61" t="s">
        <v>33</v>
      </c>
      <c r="D32" s="61" t="s">
        <v>534</v>
      </c>
      <c r="E32" s="61" t="s">
        <v>279</v>
      </c>
      <c r="F32" s="61" t="s">
        <v>45</v>
      </c>
      <c r="G32" s="61" t="s">
        <v>56</v>
      </c>
      <c r="H32" s="61" t="s">
        <v>535</v>
      </c>
      <c r="I32" s="61" t="s">
        <v>536</v>
      </c>
      <c r="J32" s="61" t="s">
        <v>537</v>
      </c>
      <c r="K32" s="61" t="s">
        <v>71</v>
      </c>
      <c r="L32" s="61" t="s">
        <v>538</v>
      </c>
      <c r="M32" s="61" t="s">
        <v>539</v>
      </c>
      <c r="N32" s="61" t="s">
        <v>540</v>
      </c>
      <c r="O32" s="61" t="s">
        <v>541</v>
      </c>
      <c r="P32" s="61" t="s">
        <v>542</v>
      </c>
      <c r="Q32" s="61"/>
      <c r="R32" s="61" t="s">
        <v>543</v>
      </c>
      <c r="S32" s="61" t="s">
        <v>544</v>
      </c>
      <c r="T32" s="61" t="s">
        <v>545</v>
      </c>
      <c r="U32" s="61" t="s">
        <v>57</v>
      </c>
      <c r="V32" s="61" t="s">
        <v>57</v>
      </c>
      <c r="W32" s="61" t="s">
        <v>69</v>
      </c>
      <c r="X32" s="61" t="s">
        <v>44</v>
      </c>
      <c r="Y32" s="61" t="s">
        <v>546</v>
      </c>
      <c r="Z32" s="65">
        <v>2</v>
      </c>
      <c r="AA32" s="61" t="s">
        <v>269</v>
      </c>
      <c r="AB32" s="61" t="s">
        <v>553</v>
      </c>
      <c r="AC32" s="61" t="s">
        <v>536</v>
      </c>
      <c r="AD32" s="61" t="s">
        <v>47</v>
      </c>
      <c r="AE32" s="65" t="s">
        <v>137</v>
      </c>
      <c r="AF32" s="65">
        <v>7</v>
      </c>
      <c r="AG32" s="62">
        <v>925470</v>
      </c>
    </row>
    <row r="33" spans="1:33" ht="235.85" customHeight="1" x14ac:dyDescent="0.25">
      <c r="A33" s="61" t="s">
        <v>532</v>
      </c>
      <c r="B33" s="61" t="s">
        <v>533</v>
      </c>
      <c r="C33" s="61" t="s">
        <v>33</v>
      </c>
      <c r="D33" s="61" t="s">
        <v>534</v>
      </c>
      <c r="E33" s="61" t="s">
        <v>279</v>
      </c>
      <c r="F33" s="61" t="s">
        <v>45</v>
      </c>
      <c r="G33" s="61" t="s">
        <v>56</v>
      </c>
      <c r="H33" s="61" t="s">
        <v>535</v>
      </c>
      <c r="I33" s="61" t="s">
        <v>536</v>
      </c>
      <c r="J33" s="61" t="s">
        <v>537</v>
      </c>
      <c r="K33" s="61" t="s">
        <v>71</v>
      </c>
      <c r="L33" s="61" t="s">
        <v>538</v>
      </c>
      <c r="M33" s="61" t="s">
        <v>539</v>
      </c>
      <c r="N33" s="61" t="s">
        <v>540</v>
      </c>
      <c r="O33" s="61" t="s">
        <v>541</v>
      </c>
      <c r="P33" s="61" t="s">
        <v>542</v>
      </c>
      <c r="Q33" s="61"/>
      <c r="R33" s="61" t="s">
        <v>543</v>
      </c>
      <c r="S33" s="61" t="s">
        <v>544</v>
      </c>
      <c r="T33" s="61" t="s">
        <v>545</v>
      </c>
      <c r="U33" s="61" t="s">
        <v>57</v>
      </c>
      <c r="V33" s="61" t="s">
        <v>57</v>
      </c>
      <c r="W33" s="61" t="s">
        <v>69</v>
      </c>
      <c r="X33" s="61" t="s">
        <v>44</v>
      </c>
      <c r="Y33" s="61" t="s">
        <v>546</v>
      </c>
      <c r="Z33" s="65">
        <v>3</v>
      </c>
      <c r="AA33" s="61" t="s">
        <v>547</v>
      </c>
      <c r="AB33" s="61" t="s">
        <v>548</v>
      </c>
      <c r="AC33" s="61" t="s">
        <v>536</v>
      </c>
      <c r="AD33" s="61" t="s">
        <v>47</v>
      </c>
      <c r="AE33" s="65" t="s">
        <v>137</v>
      </c>
      <c r="AF33" s="65">
        <v>8</v>
      </c>
      <c r="AG33" s="62">
        <v>224000</v>
      </c>
    </row>
    <row r="34" spans="1:33" ht="235.85" customHeight="1" x14ac:dyDescent="0.25">
      <c r="A34" s="61" t="s">
        <v>532</v>
      </c>
      <c r="B34" s="61" t="s">
        <v>533</v>
      </c>
      <c r="C34" s="61" t="s">
        <v>33</v>
      </c>
      <c r="D34" s="61" t="s">
        <v>534</v>
      </c>
      <c r="E34" s="61" t="s">
        <v>279</v>
      </c>
      <c r="F34" s="61" t="s">
        <v>45</v>
      </c>
      <c r="G34" s="61" t="s">
        <v>56</v>
      </c>
      <c r="H34" s="61" t="s">
        <v>535</v>
      </c>
      <c r="I34" s="61" t="s">
        <v>536</v>
      </c>
      <c r="J34" s="61" t="s">
        <v>537</v>
      </c>
      <c r="K34" s="61" t="s">
        <v>71</v>
      </c>
      <c r="L34" s="61" t="s">
        <v>538</v>
      </c>
      <c r="M34" s="61" t="s">
        <v>539</v>
      </c>
      <c r="N34" s="61" t="s">
        <v>540</v>
      </c>
      <c r="O34" s="61" t="s">
        <v>541</v>
      </c>
      <c r="P34" s="61" t="s">
        <v>542</v>
      </c>
      <c r="Q34" s="61"/>
      <c r="R34" s="61" t="s">
        <v>543</v>
      </c>
      <c r="S34" s="61" t="s">
        <v>544</v>
      </c>
      <c r="T34" s="61" t="s">
        <v>545</v>
      </c>
      <c r="U34" s="61" t="s">
        <v>57</v>
      </c>
      <c r="V34" s="61" t="s">
        <v>57</v>
      </c>
      <c r="W34" s="61" t="s">
        <v>69</v>
      </c>
      <c r="X34" s="61" t="s">
        <v>44</v>
      </c>
      <c r="Y34" s="61" t="s">
        <v>546</v>
      </c>
      <c r="Z34" s="65">
        <v>4</v>
      </c>
      <c r="AA34" s="61" t="s">
        <v>549</v>
      </c>
      <c r="AB34" s="61" t="s">
        <v>550</v>
      </c>
      <c r="AC34" s="61" t="s">
        <v>536</v>
      </c>
      <c r="AD34" s="61" t="s">
        <v>47</v>
      </c>
      <c r="AE34" s="65" t="s">
        <v>137</v>
      </c>
      <c r="AF34" s="65">
        <v>17</v>
      </c>
      <c r="AG34" s="62">
        <v>2006000</v>
      </c>
    </row>
    <row r="35" spans="1:33" ht="235.85" customHeight="1" x14ac:dyDescent="0.25">
      <c r="A35" s="61" t="s">
        <v>532</v>
      </c>
      <c r="B35" s="61" t="s">
        <v>533</v>
      </c>
      <c r="C35" s="61" t="s">
        <v>33</v>
      </c>
      <c r="D35" s="61" t="s">
        <v>534</v>
      </c>
      <c r="E35" s="61" t="s">
        <v>279</v>
      </c>
      <c r="F35" s="61" t="s">
        <v>45</v>
      </c>
      <c r="G35" s="61" t="s">
        <v>56</v>
      </c>
      <c r="H35" s="61" t="s">
        <v>535</v>
      </c>
      <c r="I35" s="61" t="s">
        <v>536</v>
      </c>
      <c r="J35" s="61" t="s">
        <v>537</v>
      </c>
      <c r="K35" s="61" t="s">
        <v>71</v>
      </c>
      <c r="L35" s="61" t="s">
        <v>538</v>
      </c>
      <c r="M35" s="61" t="s">
        <v>539</v>
      </c>
      <c r="N35" s="61" t="s">
        <v>540</v>
      </c>
      <c r="O35" s="61" t="s">
        <v>541</v>
      </c>
      <c r="P35" s="61" t="s">
        <v>542</v>
      </c>
      <c r="Q35" s="61"/>
      <c r="R35" s="61" t="s">
        <v>543</v>
      </c>
      <c r="S35" s="61" t="s">
        <v>544</v>
      </c>
      <c r="T35" s="61" t="s">
        <v>545</v>
      </c>
      <c r="U35" s="61" t="s">
        <v>57</v>
      </c>
      <c r="V35" s="61" t="s">
        <v>57</v>
      </c>
      <c r="W35" s="61" t="s">
        <v>69</v>
      </c>
      <c r="X35" s="61" t="s">
        <v>44</v>
      </c>
      <c r="Y35" s="61" t="s">
        <v>546</v>
      </c>
      <c r="Z35" s="65">
        <v>5</v>
      </c>
      <c r="AA35" s="61" t="s">
        <v>551</v>
      </c>
      <c r="AB35" s="61" t="s">
        <v>552</v>
      </c>
      <c r="AC35" s="61" t="s">
        <v>536</v>
      </c>
      <c r="AD35" s="61" t="s">
        <v>47</v>
      </c>
      <c r="AE35" s="65" t="s">
        <v>137</v>
      </c>
      <c r="AF35" s="65">
        <v>6</v>
      </c>
      <c r="AG35" s="62">
        <v>132000</v>
      </c>
    </row>
    <row r="36" spans="1:33" ht="235.85" customHeight="1" x14ac:dyDescent="0.25">
      <c r="A36" s="61" t="s">
        <v>556</v>
      </c>
      <c r="B36" s="61" t="s">
        <v>557</v>
      </c>
      <c r="C36" s="61" t="s">
        <v>33</v>
      </c>
      <c r="D36" s="61" t="s">
        <v>558</v>
      </c>
      <c r="E36" s="61" t="s">
        <v>559</v>
      </c>
      <c r="F36" s="61" t="s">
        <v>34</v>
      </c>
      <c r="G36" s="61" t="s">
        <v>35</v>
      </c>
      <c r="H36" s="61" t="s">
        <v>560</v>
      </c>
      <c r="I36" s="61" t="s">
        <v>561</v>
      </c>
      <c r="J36" s="61" t="s">
        <v>562</v>
      </c>
      <c r="K36" s="61" t="s">
        <v>563</v>
      </c>
      <c r="L36" s="61" t="s">
        <v>564</v>
      </c>
      <c r="M36" s="61" t="s">
        <v>565</v>
      </c>
      <c r="N36" s="61" t="s">
        <v>566</v>
      </c>
      <c r="O36" s="61" t="s">
        <v>567</v>
      </c>
      <c r="P36" s="61" t="s">
        <v>568</v>
      </c>
      <c r="Q36" s="61" t="s">
        <v>569</v>
      </c>
      <c r="R36" s="61" t="s">
        <v>570</v>
      </c>
      <c r="S36" s="61" t="s">
        <v>571</v>
      </c>
      <c r="T36" s="61" t="s">
        <v>572</v>
      </c>
      <c r="U36" s="61" t="s">
        <v>80</v>
      </c>
      <c r="V36" s="61" t="s">
        <v>80</v>
      </c>
      <c r="W36" s="61" t="s">
        <v>527</v>
      </c>
      <c r="X36" s="61" t="s">
        <v>54</v>
      </c>
      <c r="Y36" s="61" t="s">
        <v>573</v>
      </c>
      <c r="Z36" s="65">
        <v>1</v>
      </c>
      <c r="AA36" s="61" t="s">
        <v>210</v>
      </c>
      <c r="AB36" s="61" t="s">
        <v>574</v>
      </c>
      <c r="AC36" s="61" t="s">
        <v>561</v>
      </c>
      <c r="AD36" s="61" t="s">
        <v>575</v>
      </c>
      <c r="AE36" s="65" t="s">
        <v>38</v>
      </c>
      <c r="AF36" s="65">
        <v>65</v>
      </c>
      <c r="AG36" s="62">
        <v>19987500</v>
      </c>
    </row>
    <row r="37" spans="1:33" ht="235.85" customHeight="1" x14ac:dyDescent="0.25">
      <c r="A37" s="61" t="s">
        <v>576</v>
      </c>
      <c r="B37" s="61" t="s">
        <v>577</v>
      </c>
      <c r="C37" s="61" t="s">
        <v>33</v>
      </c>
      <c r="D37" s="61" t="s">
        <v>578</v>
      </c>
      <c r="E37" s="61" t="s">
        <v>559</v>
      </c>
      <c r="F37" s="61" t="s">
        <v>34</v>
      </c>
      <c r="G37" s="61" t="s">
        <v>42</v>
      </c>
      <c r="H37" s="61" t="s">
        <v>579</v>
      </c>
      <c r="I37" s="61" t="s">
        <v>580</v>
      </c>
      <c r="J37" s="61" t="s">
        <v>581</v>
      </c>
      <c r="K37" s="61" t="s">
        <v>582</v>
      </c>
      <c r="L37" s="61" t="s">
        <v>583</v>
      </c>
      <c r="M37" s="61" t="s">
        <v>584</v>
      </c>
      <c r="N37" s="61" t="s">
        <v>585</v>
      </c>
      <c r="O37" s="61" t="s">
        <v>586</v>
      </c>
      <c r="P37" s="61" t="s">
        <v>587</v>
      </c>
      <c r="Q37" s="61"/>
      <c r="R37" s="61" t="s">
        <v>588</v>
      </c>
      <c r="S37" s="61" t="s">
        <v>291</v>
      </c>
      <c r="T37" s="61" t="s">
        <v>589</v>
      </c>
      <c r="U37" s="61" t="s">
        <v>590</v>
      </c>
      <c r="V37" s="61" t="s">
        <v>590</v>
      </c>
      <c r="W37" s="61" t="s">
        <v>84</v>
      </c>
      <c r="X37" s="61" t="s">
        <v>57</v>
      </c>
      <c r="Y37" s="61" t="s">
        <v>591</v>
      </c>
      <c r="Z37" s="65">
        <v>1</v>
      </c>
      <c r="AA37" s="61" t="s">
        <v>92</v>
      </c>
      <c r="AB37" s="61" t="s">
        <v>117</v>
      </c>
      <c r="AC37" s="61" t="s">
        <v>592</v>
      </c>
      <c r="AD37" s="61" t="s">
        <v>593</v>
      </c>
      <c r="AE37" s="65" t="s">
        <v>93</v>
      </c>
      <c r="AF37" s="65">
        <v>17</v>
      </c>
      <c r="AG37" s="62">
        <v>1120164</v>
      </c>
    </row>
    <row r="38" spans="1:33" ht="235.85" customHeight="1" x14ac:dyDescent="0.25">
      <c r="A38" s="61" t="s">
        <v>594</v>
      </c>
      <c r="B38" s="61" t="s">
        <v>595</v>
      </c>
      <c r="C38" s="61" t="s">
        <v>33</v>
      </c>
      <c r="D38" s="61" t="s">
        <v>596</v>
      </c>
      <c r="E38" s="61" t="s">
        <v>559</v>
      </c>
      <c r="F38" s="61" t="s">
        <v>34</v>
      </c>
      <c r="G38" s="61" t="s">
        <v>42</v>
      </c>
      <c r="H38" s="61" t="s">
        <v>597</v>
      </c>
      <c r="I38" s="61" t="s">
        <v>598</v>
      </c>
      <c r="J38" s="61" t="s">
        <v>599</v>
      </c>
      <c r="K38" s="61" t="s">
        <v>600</v>
      </c>
      <c r="L38" s="61" t="s">
        <v>601</v>
      </c>
      <c r="M38" s="61" t="s">
        <v>602</v>
      </c>
      <c r="N38" s="61" t="s">
        <v>585</v>
      </c>
      <c r="O38" s="61" t="s">
        <v>586</v>
      </c>
      <c r="P38" s="61" t="s">
        <v>587</v>
      </c>
      <c r="Q38" s="61"/>
      <c r="R38" s="61" t="s">
        <v>603</v>
      </c>
      <c r="S38" s="61" t="s">
        <v>604</v>
      </c>
      <c r="T38" s="61" t="s">
        <v>605</v>
      </c>
      <c r="U38" s="61" t="s">
        <v>590</v>
      </c>
      <c r="V38" s="61" t="s">
        <v>590</v>
      </c>
      <c r="W38" s="61" t="s">
        <v>84</v>
      </c>
      <c r="X38" s="61" t="s">
        <v>57</v>
      </c>
      <c r="Y38" s="61" t="s">
        <v>606</v>
      </c>
      <c r="Z38" s="65">
        <v>1</v>
      </c>
      <c r="AA38" s="61" t="s">
        <v>92</v>
      </c>
      <c r="AB38" s="61" t="s">
        <v>117</v>
      </c>
      <c r="AC38" s="61" t="s">
        <v>607</v>
      </c>
      <c r="AD38" s="61" t="s">
        <v>231</v>
      </c>
      <c r="AE38" s="65" t="s">
        <v>93</v>
      </c>
      <c r="AF38" s="65">
        <v>7</v>
      </c>
      <c r="AG38" s="62">
        <v>1753334.1</v>
      </c>
    </row>
    <row r="39" spans="1:33" ht="235.85" customHeight="1" x14ac:dyDescent="0.25">
      <c r="A39" s="61" t="s">
        <v>594</v>
      </c>
      <c r="B39" s="61" t="s">
        <v>595</v>
      </c>
      <c r="C39" s="61" t="s">
        <v>33</v>
      </c>
      <c r="D39" s="61" t="s">
        <v>596</v>
      </c>
      <c r="E39" s="61" t="s">
        <v>559</v>
      </c>
      <c r="F39" s="61" t="s">
        <v>34</v>
      </c>
      <c r="G39" s="61" t="s">
        <v>42</v>
      </c>
      <c r="H39" s="61" t="s">
        <v>597</v>
      </c>
      <c r="I39" s="61" t="s">
        <v>598</v>
      </c>
      <c r="J39" s="61" t="s">
        <v>599</v>
      </c>
      <c r="K39" s="61" t="s">
        <v>600</v>
      </c>
      <c r="L39" s="61" t="s">
        <v>601</v>
      </c>
      <c r="M39" s="61" t="s">
        <v>602</v>
      </c>
      <c r="N39" s="61" t="s">
        <v>585</v>
      </c>
      <c r="O39" s="61" t="s">
        <v>586</v>
      </c>
      <c r="P39" s="61" t="s">
        <v>587</v>
      </c>
      <c r="Q39" s="61"/>
      <c r="R39" s="61" t="s">
        <v>603</v>
      </c>
      <c r="S39" s="61" t="s">
        <v>604</v>
      </c>
      <c r="T39" s="61" t="s">
        <v>605</v>
      </c>
      <c r="U39" s="61" t="s">
        <v>590</v>
      </c>
      <c r="V39" s="61" t="s">
        <v>590</v>
      </c>
      <c r="W39" s="61" t="s">
        <v>84</v>
      </c>
      <c r="X39" s="61" t="s">
        <v>57</v>
      </c>
      <c r="Y39" s="61" t="s">
        <v>606</v>
      </c>
      <c r="Z39" s="65">
        <v>2</v>
      </c>
      <c r="AA39" s="61" t="s">
        <v>92</v>
      </c>
      <c r="AB39" s="61" t="s">
        <v>117</v>
      </c>
      <c r="AC39" s="61" t="s">
        <v>607</v>
      </c>
      <c r="AD39" s="61" t="s">
        <v>231</v>
      </c>
      <c r="AE39" s="65" t="s">
        <v>93</v>
      </c>
      <c r="AF39" s="65">
        <v>1</v>
      </c>
      <c r="AG39" s="62">
        <v>208730.25</v>
      </c>
    </row>
    <row r="40" spans="1:33" ht="235.85" customHeight="1" x14ac:dyDescent="0.25">
      <c r="A40" s="61" t="s">
        <v>608</v>
      </c>
      <c r="B40" s="61"/>
      <c r="C40" s="61" t="s">
        <v>609</v>
      </c>
      <c r="D40" s="61" t="s">
        <v>610</v>
      </c>
      <c r="E40" s="61" t="s">
        <v>279</v>
      </c>
      <c r="F40" s="61" t="s">
        <v>45</v>
      </c>
      <c r="G40" s="61" t="s">
        <v>35</v>
      </c>
      <c r="H40" s="61" t="s">
        <v>202</v>
      </c>
      <c r="I40" s="61" t="s">
        <v>611</v>
      </c>
      <c r="J40" s="61" t="s">
        <v>612</v>
      </c>
      <c r="K40" s="61" t="s">
        <v>613</v>
      </c>
      <c r="L40" s="61" t="s">
        <v>614</v>
      </c>
      <c r="M40" s="61" t="s">
        <v>614</v>
      </c>
      <c r="N40" s="61" t="s">
        <v>615</v>
      </c>
      <c r="O40" s="61" t="s">
        <v>616</v>
      </c>
      <c r="P40" s="61" t="s">
        <v>617</v>
      </c>
      <c r="Q40" s="61"/>
      <c r="R40" s="61" t="s">
        <v>618</v>
      </c>
      <c r="S40" s="61" t="s">
        <v>619</v>
      </c>
      <c r="T40" s="61"/>
      <c r="U40" s="61" t="s">
        <v>43</v>
      </c>
      <c r="V40" s="61" t="s">
        <v>43</v>
      </c>
      <c r="W40" s="61" t="s">
        <v>43</v>
      </c>
      <c r="X40" s="61"/>
      <c r="Y40" s="61"/>
      <c r="Z40" s="65">
        <v>1</v>
      </c>
      <c r="AA40" s="61" t="s">
        <v>620</v>
      </c>
      <c r="AB40" s="61" t="s">
        <v>621</v>
      </c>
      <c r="AC40" s="61" t="s">
        <v>622</v>
      </c>
      <c r="AD40" s="61" t="s">
        <v>227</v>
      </c>
      <c r="AE40" s="65" t="s">
        <v>62</v>
      </c>
      <c r="AF40" s="65">
        <v>50</v>
      </c>
      <c r="AG40" s="62">
        <v>2000000</v>
      </c>
    </row>
    <row r="41" spans="1:33" ht="235.85" customHeight="1" x14ac:dyDescent="0.25">
      <c r="A41" s="61" t="s">
        <v>623</v>
      </c>
      <c r="B41" s="61" t="s">
        <v>624</v>
      </c>
      <c r="C41" s="61" t="s">
        <v>33</v>
      </c>
      <c r="D41" s="61" t="s">
        <v>625</v>
      </c>
      <c r="E41" s="61" t="s">
        <v>279</v>
      </c>
      <c r="F41" s="61" t="s">
        <v>45</v>
      </c>
      <c r="G41" s="61" t="s">
        <v>56</v>
      </c>
      <c r="H41" s="61" t="s">
        <v>118</v>
      </c>
      <c r="I41" s="61"/>
      <c r="J41" s="61" t="s">
        <v>626</v>
      </c>
      <c r="K41" s="61" t="s">
        <v>627</v>
      </c>
      <c r="L41" s="61" t="s">
        <v>628</v>
      </c>
      <c r="M41" s="61" t="s">
        <v>629</v>
      </c>
      <c r="N41" s="61" t="s">
        <v>630</v>
      </c>
      <c r="O41" s="61" t="s">
        <v>616</v>
      </c>
      <c r="P41" s="61" t="s">
        <v>616</v>
      </c>
      <c r="Q41" s="61"/>
      <c r="R41" s="61" t="s">
        <v>631</v>
      </c>
      <c r="S41" s="61" t="s">
        <v>632</v>
      </c>
      <c r="T41" s="61" t="s">
        <v>633</v>
      </c>
      <c r="U41" s="61" t="s">
        <v>634</v>
      </c>
      <c r="V41" s="61" t="s">
        <v>635</v>
      </c>
      <c r="W41" s="61" t="s">
        <v>636</v>
      </c>
      <c r="X41" s="61" t="s">
        <v>49</v>
      </c>
      <c r="Y41" s="61" t="s">
        <v>637</v>
      </c>
      <c r="Z41" s="65">
        <v>1</v>
      </c>
      <c r="AA41" s="61" t="s">
        <v>638</v>
      </c>
      <c r="AB41" s="61" t="s">
        <v>639</v>
      </c>
      <c r="AC41" s="61" t="s">
        <v>640</v>
      </c>
      <c r="AD41" s="61" t="s">
        <v>96</v>
      </c>
      <c r="AE41" s="65" t="s">
        <v>82</v>
      </c>
      <c r="AF41" s="65">
        <v>1</v>
      </c>
      <c r="AG41" s="62">
        <v>1600000</v>
      </c>
    </row>
    <row r="42" spans="1:33" ht="235.85" customHeight="1" x14ac:dyDescent="0.25">
      <c r="A42" s="61" t="s">
        <v>641</v>
      </c>
      <c r="B42" s="61" t="s">
        <v>642</v>
      </c>
      <c r="C42" s="61" t="s">
        <v>33</v>
      </c>
      <c r="D42" s="61" t="s">
        <v>97</v>
      </c>
      <c r="E42" s="61" t="s">
        <v>559</v>
      </c>
      <c r="F42" s="61" t="s">
        <v>45</v>
      </c>
      <c r="G42" s="61" t="s">
        <v>35</v>
      </c>
      <c r="H42" s="61" t="s">
        <v>643</v>
      </c>
      <c r="I42" s="61" t="s">
        <v>644</v>
      </c>
      <c r="J42" s="61" t="s">
        <v>645</v>
      </c>
      <c r="K42" s="61" t="s">
        <v>646</v>
      </c>
      <c r="L42" s="61" t="s">
        <v>647</v>
      </c>
      <c r="M42" s="61" t="s">
        <v>648</v>
      </c>
      <c r="N42" s="61" t="s">
        <v>649</v>
      </c>
      <c r="O42" s="61" t="s">
        <v>650</v>
      </c>
      <c r="P42" s="61" t="s">
        <v>651</v>
      </c>
      <c r="Q42" s="61"/>
      <c r="R42" s="61" t="s">
        <v>652</v>
      </c>
      <c r="S42" s="61" t="s">
        <v>653</v>
      </c>
      <c r="T42" s="61" t="s">
        <v>654</v>
      </c>
      <c r="U42" s="61" t="s">
        <v>98</v>
      </c>
      <c r="V42" s="61" t="s">
        <v>635</v>
      </c>
      <c r="W42" s="61" t="s">
        <v>98</v>
      </c>
      <c r="X42" s="61" t="s">
        <v>57</v>
      </c>
      <c r="Y42" s="61" t="s">
        <v>655</v>
      </c>
      <c r="Z42" s="65">
        <v>1</v>
      </c>
      <c r="AA42" s="61" t="s">
        <v>99</v>
      </c>
      <c r="AB42" s="61" t="s">
        <v>663</v>
      </c>
      <c r="AC42" s="61" t="s">
        <v>644</v>
      </c>
      <c r="AD42" s="61" t="s">
        <v>657</v>
      </c>
      <c r="AE42" s="65" t="s">
        <v>70</v>
      </c>
      <c r="AF42" s="65">
        <v>1</v>
      </c>
      <c r="AG42" s="62">
        <v>99600</v>
      </c>
    </row>
    <row r="43" spans="1:33" ht="235.85" customHeight="1" x14ac:dyDescent="0.25">
      <c r="A43" s="61" t="s">
        <v>641</v>
      </c>
      <c r="B43" s="61" t="s">
        <v>642</v>
      </c>
      <c r="C43" s="61" t="s">
        <v>33</v>
      </c>
      <c r="D43" s="61" t="s">
        <v>97</v>
      </c>
      <c r="E43" s="61" t="s">
        <v>559</v>
      </c>
      <c r="F43" s="61" t="s">
        <v>45</v>
      </c>
      <c r="G43" s="61" t="s">
        <v>35</v>
      </c>
      <c r="H43" s="61" t="s">
        <v>643</v>
      </c>
      <c r="I43" s="61" t="s">
        <v>644</v>
      </c>
      <c r="J43" s="61" t="s">
        <v>645</v>
      </c>
      <c r="K43" s="61" t="s">
        <v>646</v>
      </c>
      <c r="L43" s="61" t="s">
        <v>647</v>
      </c>
      <c r="M43" s="61" t="s">
        <v>648</v>
      </c>
      <c r="N43" s="61" t="s">
        <v>649</v>
      </c>
      <c r="O43" s="61" t="s">
        <v>650</v>
      </c>
      <c r="P43" s="61" t="s">
        <v>651</v>
      </c>
      <c r="Q43" s="61"/>
      <c r="R43" s="61" t="s">
        <v>652</v>
      </c>
      <c r="S43" s="61" t="s">
        <v>653</v>
      </c>
      <c r="T43" s="61" t="s">
        <v>654</v>
      </c>
      <c r="U43" s="61" t="s">
        <v>98</v>
      </c>
      <c r="V43" s="61" t="s">
        <v>635</v>
      </c>
      <c r="W43" s="61" t="s">
        <v>98</v>
      </c>
      <c r="X43" s="61" t="s">
        <v>57</v>
      </c>
      <c r="Y43" s="61" t="s">
        <v>655</v>
      </c>
      <c r="Z43" s="65">
        <v>2</v>
      </c>
      <c r="AA43" s="61" t="s">
        <v>99</v>
      </c>
      <c r="AB43" s="61" t="s">
        <v>656</v>
      </c>
      <c r="AC43" s="61" t="s">
        <v>644</v>
      </c>
      <c r="AD43" s="61" t="s">
        <v>657</v>
      </c>
      <c r="AE43" s="65" t="s">
        <v>70</v>
      </c>
      <c r="AF43" s="65">
        <v>1</v>
      </c>
      <c r="AG43" s="62">
        <v>185600</v>
      </c>
    </row>
    <row r="44" spans="1:33" ht="235.85" customHeight="1" x14ac:dyDescent="0.25">
      <c r="A44" s="61" t="s">
        <v>641</v>
      </c>
      <c r="B44" s="61" t="s">
        <v>642</v>
      </c>
      <c r="C44" s="61" t="s">
        <v>33</v>
      </c>
      <c r="D44" s="61" t="s">
        <v>97</v>
      </c>
      <c r="E44" s="61" t="s">
        <v>559</v>
      </c>
      <c r="F44" s="61" t="s">
        <v>45</v>
      </c>
      <c r="G44" s="61" t="s">
        <v>35</v>
      </c>
      <c r="H44" s="61" t="s">
        <v>643</v>
      </c>
      <c r="I44" s="61" t="s">
        <v>644</v>
      </c>
      <c r="J44" s="61" t="s">
        <v>645</v>
      </c>
      <c r="K44" s="61" t="s">
        <v>646</v>
      </c>
      <c r="L44" s="61" t="s">
        <v>647</v>
      </c>
      <c r="M44" s="61" t="s">
        <v>648</v>
      </c>
      <c r="N44" s="61" t="s">
        <v>649</v>
      </c>
      <c r="O44" s="61" t="s">
        <v>650</v>
      </c>
      <c r="P44" s="61" t="s">
        <v>651</v>
      </c>
      <c r="Q44" s="61"/>
      <c r="R44" s="61" t="s">
        <v>652</v>
      </c>
      <c r="S44" s="61" t="s">
        <v>653</v>
      </c>
      <c r="T44" s="61" t="s">
        <v>654</v>
      </c>
      <c r="U44" s="61" t="s">
        <v>98</v>
      </c>
      <c r="V44" s="61" t="s">
        <v>635</v>
      </c>
      <c r="W44" s="61" t="s">
        <v>98</v>
      </c>
      <c r="X44" s="61" t="s">
        <v>57</v>
      </c>
      <c r="Y44" s="61" t="s">
        <v>655</v>
      </c>
      <c r="Z44" s="65">
        <v>3</v>
      </c>
      <c r="AA44" s="61" t="s">
        <v>99</v>
      </c>
      <c r="AB44" s="61" t="s">
        <v>106</v>
      </c>
      <c r="AC44" s="61" t="s">
        <v>644</v>
      </c>
      <c r="AD44" s="61" t="s">
        <v>657</v>
      </c>
      <c r="AE44" s="65" t="s">
        <v>70</v>
      </c>
      <c r="AF44" s="65">
        <v>6</v>
      </c>
      <c r="AG44" s="62">
        <v>238200</v>
      </c>
    </row>
    <row r="45" spans="1:33" ht="235.85" customHeight="1" x14ac:dyDescent="0.25">
      <c r="A45" s="61" t="s">
        <v>641</v>
      </c>
      <c r="B45" s="61" t="s">
        <v>642</v>
      </c>
      <c r="C45" s="61" t="s">
        <v>33</v>
      </c>
      <c r="D45" s="61" t="s">
        <v>97</v>
      </c>
      <c r="E45" s="61" t="s">
        <v>559</v>
      </c>
      <c r="F45" s="61" t="s">
        <v>45</v>
      </c>
      <c r="G45" s="61" t="s">
        <v>35</v>
      </c>
      <c r="H45" s="61" t="s">
        <v>643</v>
      </c>
      <c r="I45" s="61" t="s">
        <v>644</v>
      </c>
      <c r="J45" s="61" t="s">
        <v>645</v>
      </c>
      <c r="K45" s="61" t="s">
        <v>646</v>
      </c>
      <c r="L45" s="61" t="s">
        <v>647</v>
      </c>
      <c r="M45" s="61" t="s">
        <v>648</v>
      </c>
      <c r="N45" s="61" t="s">
        <v>649</v>
      </c>
      <c r="O45" s="61" t="s">
        <v>650</v>
      </c>
      <c r="P45" s="61" t="s">
        <v>651</v>
      </c>
      <c r="Q45" s="61"/>
      <c r="R45" s="61" t="s">
        <v>652</v>
      </c>
      <c r="S45" s="61" t="s">
        <v>653</v>
      </c>
      <c r="T45" s="61" t="s">
        <v>654</v>
      </c>
      <c r="U45" s="61" t="s">
        <v>98</v>
      </c>
      <c r="V45" s="61" t="s">
        <v>635</v>
      </c>
      <c r="W45" s="61" t="s">
        <v>98</v>
      </c>
      <c r="X45" s="61" t="s">
        <v>57</v>
      </c>
      <c r="Y45" s="61" t="s">
        <v>655</v>
      </c>
      <c r="Z45" s="65">
        <v>4</v>
      </c>
      <c r="AA45" s="61" t="s">
        <v>99</v>
      </c>
      <c r="AB45" s="61" t="s">
        <v>101</v>
      </c>
      <c r="AC45" s="61" t="s">
        <v>644</v>
      </c>
      <c r="AD45" s="61" t="s">
        <v>657</v>
      </c>
      <c r="AE45" s="65" t="s">
        <v>86</v>
      </c>
      <c r="AF45" s="65">
        <v>10</v>
      </c>
      <c r="AG45" s="62">
        <v>281000</v>
      </c>
    </row>
    <row r="46" spans="1:33" ht="235.85" customHeight="1" x14ac:dyDescent="0.25">
      <c r="A46" s="61" t="s">
        <v>641</v>
      </c>
      <c r="B46" s="61" t="s">
        <v>642</v>
      </c>
      <c r="C46" s="61" t="s">
        <v>33</v>
      </c>
      <c r="D46" s="61" t="s">
        <v>97</v>
      </c>
      <c r="E46" s="61" t="s">
        <v>559</v>
      </c>
      <c r="F46" s="61" t="s">
        <v>45</v>
      </c>
      <c r="G46" s="61" t="s">
        <v>35</v>
      </c>
      <c r="H46" s="61" t="s">
        <v>643</v>
      </c>
      <c r="I46" s="61" t="s">
        <v>644</v>
      </c>
      <c r="J46" s="61" t="s">
        <v>645</v>
      </c>
      <c r="K46" s="61" t="s">
        <v>646</v>
      </c>
      <c r="L46" s="61" t="s">
        <v>647</v>
      </c>
      <c r="M46" s="61" t="s">
        <v>648</v>
      </c>
      <c r="N46" s="61" t="s">
        <v>649</v>
      </c>
      <c r="O46" s="61" t="s">
        <v>650</v>
      </c>
      <c r="P46" s="61" t="s">
        <v>651</v>
      </c>
      <c r="Q46" s="61"/>
      <c r="R46" s="61" t="s">
        <v>652</v>
      </c>
      <c r="S46" s="61" t="s">
        <v>653</v>
      </c>
      <c r="T46" s="61" t="s">
        <v>654</v>
      </c>
      <c r="U46" s="61" t="s">
        <v>98</v>
      </c>
      <c r="V46" s="61" t="s">
        <v>635</v>
      </c>
      <c r="W46" s="61" t="s">
        <v>98</v>
      </c>
      <c r="X46" s="61" t="s">
        <v>57</v>
      </c>
      <c r="Y46" s="61" t="s">
        <v>655</v>
      </c>
      <c r="Z46" s="65">
        <v>5</v>
      </c>
      <c r="AA46" s="61" t="s">
        <v>99</v>
      </c>
      <c r="AB46" s="61" t="s">
        <v>668</v>
      </c>
      <c r="AC46" s="61" t="s">
        <v>644</v>
      </c>
      <c r="AD46" s="61" t="s">
        <v>657</v>
      </c>
      <c r="AE46" s="65" t="s">
        <v>86</v>
      </c>
      <c r="AF46" s="65">
        <v>20</v>
      </c>
      <c r="AG46" s="62">
        <v>680000</v>
      </c>
    </row>
    <row r="47" spans="1:33" ht="235.85" customHeight="1" x14ac:dyDescent="0.25">
      <c r="A47" s="61" t="s">
        <v>641</v>
      </c>
      <c r="B47" s="61" t="s">
        <v>642</v>
      </c>
      <c r="C47" s="61" t="s">
        <v>33</v>
      </c>
      <c r="D47" s="61" t="s">
        <v>97</v>
      </c>
      <c r="E47" s="61" t="s">
        <v>559</v>
      </c>
      <c r="F47" s="61" t="s">
        <v>45</v>
      </c>
      <c r="G47" s="61" t="s">
        <v>35</v>
      </c>
      <c r="H47" s="61" t="s">
        <v>643</v>
      </c>
      <c r="I47" s="61" t="s">
        <v>644</v>
      </c>
      <c r="J47" s="61" t="s">
        <v>645</v>
      </c>
      <c r="K47" s="61" t="s">
        <v>646</v>
      </c>
      <c r="L47" s="61" t="s">
        <v>647</v>
      </c>
      <c r="M47" s="61" t="s">
        <v>648</v>
      </c>
      <c r="N47" s="61" t="s">
        <v>649</v>
      </c>
      <c r="O47" s="61" t="s">
        <v>650</v>
      </c>
      <c r="P47" s="61" t="s">
        <v>651</v>
      </c>
      <c r="Q47" s="61"/>
      <c r="R47" s="61" t="s">
        <v>652</v>
      </c>
      <c r="S47" s="61" t="s">
        <v>653</v>
      </c>
      <c r="T47" s="61" t="s">
        <v>654</v>
      </c>
      <c r="U47" s="61" t="s">
        <v>98</v>
      </c>
      <c r="V47" s="61" t="s">
        <v>635</v>
      </c>
      <c r="W47" s="61" t="s">
        <v>98</v>
      </c>
      <c r="X47" s="61" t="s">
        <v>57</v>
      </c>
      <c r="Y47" s="61" t="s">
        <v>655</v>
      </c>
      <c r="Z47" s="65">
        <v>6</v>
      </c>
      <c r="AA47" s="61" t="s">
        <v>99</v>
      </c>
      <c r="AB47" s="61" t="s">
        <v>659</v>
      </c>
      <c r="AC47" s="61" t="s">
        <v>644</v>
      </c>
      <c r="AD47" s="61" t="s">
        <v>657</v>
      </c>
      <c r="AE47" s="65" t="s">
        <v>86</v>
      </c>
      <c r="AF47" s="65">
        <v>20</v>
      </c>
      <c r="AG47" s="62">
        <v>1100000</v>
      </c>
    </row>
    <row r="48" spans="1:33" ht="235.85" customHeight="1" x14ac:dyDescent="0.25">
      <c r="A48" s="61" t="s">
        <v>641</v>
      </c>
      <c r="B48" s="61" t="s">
        <v>642</v>
      </c>
      <c r="C48" s="61" t="s">
        <v>33</v>
      </c>
      <c r="D48" s="61" t="s">
        <v>97</v>
      </c>
      <c r="E48" s="61" t="s">
        <v>559</v>
      </c>
      <c r="F48" s="61" t="s">
        <v>45</v>
      </c>
      <c r="G48" s="61" t="s">
        <v>35</v>
      </c>
      <c r="H48" s="61" t="s">
        <v>643</v>
      </c>
      <c r="I48" s="61" t="s">
        <v>644</v>
      </c>
      <c r="J48" s="61" t="s">
        <v>645</v>
      </c>
      <c r="K48" s="61" t="s">
        <v>646</v>
      </c>
      <c r="L48" s="61" t="s">
        <v>647</v>
      </c>
      <c r="M48" s="61" t="s">
        <v>648</v>
      </c>
      <c r="N48" s="61" t="s">
        <v>649</v>
      </c>
      <c r="O48" s="61" t="s">
        <v>650</v>
      </c>
      <c r="P48" s="61" t="s">
        <v>651</v>
      </c>
      <c r="Q48" s="61"/>
      <c r="R48" s="61" t="s">
        <v>652</v>
      </c>
      <c r="S48" s="61" t="s">
        <v>653</v>
      </c>
      <c r="T48" s="61" t="s">
        <v>654</v>
      </c>
      <c r="U48" s="61" t="s">
        <v>98</v>
      </c>
      <c r="V48" s="61" t="s">
        <v>635</v>
      </c>
      <c r="W48" s="61" t="s">
        <v>98</v>
      </c>
      <c r="X48" s="61" t="s">
        <v>57</v>
      </c>
      <c r="Y48" s="61" t="s">
        <v>655</v>
      </c>
      <c r="Z48" s="65">
        <v>7</v>
      </c>
      <c r="AA48" s="61" t="s">
        <v>99</v>
      </c>
      <c r="AB48" s="61" t="s">
        <v>103</v>
      </c>
      <c r="AC48" s="61" t="s">
        <v>644</v>
      </c>
      <c r="AD48" s="61" t="s">
        <v>657</v>
      </c>
      <c r="AE48" s="65" t="s">
        <v>86</v>
      </c>
      <c r="AF48" s="65">
        <v>30</v>
      </c>
      <c r="AG48" s="62">
        <v>1020000</v>
      </c>
    </row>
    <row r="49" spans="1:33" ht="235.85" customHeight="1" x14ac:dyDescent="0.25">
      <c r="A49" s="61" t="s">
        <v>641</v>
      </c>
      <c r="B49" s="61" t="s">
        <v>642</v>
      </c>
      <c r="C49" s="61" t="s">
        <v>33</v>
      </c>
      <c r="D49" s="61" t="s">
        <v>97</v>
      </c>
      <c r="E49" s="61" t="s">
        <v>559</v>
      </c>
      <c r="F49" s="61" t="s">
        <v>45</v>
      </c>
      <c r="G49" s="61" t="s">
        <v>35</v>
      </c>
      <c r="H49" s="61" t="s">
        <v>643</v>
      </c>
      <c r="I49" s="61" t="s">
        <v>644</v>
      </c>
      <c r="J49" s="61" t="s">
        <v>645</v>
      </c>
      <c r="K49" s="61" t="s">
        <v>646</v>
      </c>
      <c r="L49" s="61" t="s">
        <v>647</v>
      </c>
      <c r="M49" s="61" t="s">
        <v>648</v>
      </c>
      <c r="N49" s="61" t="s">
        <v>649</v>
      </c>
      <c r="O49" s="61" t="s">
        <v>650</v>
      </c>
      <c r="P49" s="61" t="s">
        <v>651</v>
      </c>
      <c r="Q49" s="61"/>
      <c r="R49" s="61" t="s">
        <v>652</v>
      </c>
      <c r="S49" s="61" t="s">
        <v>653</v>
      </c>
      <c r="T49" s="61" t="s">
        <v>654</v>
      </c>
      <c r="U49" s="61" t="s">
        <v>98</v>
      </c>
      <c r="V49" s="61" t="s">
        <v>635</v>
      </c>
      <c r="W49" s="61" t="s">
        <v>98</v>
      </c>
      <c r="X49" s="61" t="s">
        <v>57</v>
      </c>
      <c r="Y49" s="61" t="s">
        <v>655</v>
      </c>
      <c r="Z49" s="65">
        <v>8</v>
      </c>
      <c r="AA49" s="61" t="s">
        <v>99</v>
      </c>
      <c r="AB49" s="61" t="s">
        <v>100</v>
      </c>
      <c r="AC49" s="61" t="s">
        <v>644</v>
      </c>
      <c r="AD49" s="61" t="s">
        <v>657</v>
      </c>
      <c r="AE49" s="65" t="s">
        <v>86</v>
      </c>
      <c r="AF49" s="65">
        <v>10</v>
      </c>
      <c r="AG49" s="62">
        <v>618000</v>
      </c>
    </row>
    <row r="50" spans="1:33" ht="235.85" customHeight="1" x14ac:dyDescent="0.25">
      <c r="A50" s="61" t="s">
        <v>641</v>
      </c>
      <c r="B50" s="61" t="s">
        <v>642</v>
      </c>
      <c r="C50" s="61" t="s">
        <v>33</v>
      </c>
      <c r="D50" s="61" t="s">
        <v>97</v>
      </c>
      <c r="E50" s="61" t="s">
        <v>559</v>
      </c>
      <c r="F50" s="61" t="s">
        <v>45</v>
      </c>
      <c r="G50" s="61" t="s">
        <v>35</v>
      </c>
      <c r="H50" s="61" t="s">
        <v>643</v>
      </c>
      <c r="I50" s="61" t="s">
        <v>644</v>
      </c>
      <c r="J50" s="61" t="s">
        <v>645</v>
      </c>
      <c r="K50" s="61" t="s">
        <v>646</v>
      </c>
      <c r="L50" s="61" t="s">
        <v>647</v>
      </c>
      <c r="M50" s="61" t="s">
        <v>648</v>
      </c>
      <c r="N50" s="61" t="s">
        <v>649</v>
      </c>
      <c r="O50" s="61" t="s">
        <v>650</v>
      </c>
      <c r="P50" s="61" t="s">
        <v>651</v>
      </c>
      <c r="Q50" s="61"/>
      <c r="R50" s="61" t="s">
        <v>652</v>
      </c>
      <c r="S50" s="61" t="s">
        <v>653</v>
      </c>
      <c r="T50" s="61" t="s">
        <v>654</v>
      </c>
      <c r="U50" s="61" t="s">
        <v>98</v>
      </c>
      <c r="V50" s="61" t="s">
        <v>635</v>
      </c>
      <c r="W50" s="61" t="s">
        <v>98</v>
      </c>
      <c r="X50" s="61" t="s">
        <v>57</v>
      </c>
      <c r="Y50" s="61" t="s">
        <v>655</v>
      </c>
      <c r="Z50" s="65">
        <v>9</v>
      </c>
      <c r="AA50" s="61" t="s">
        <v>99</v>
      </c>
      <c r="AB50" s="61" t="s">
        <v>664</v>
      </c>
      <c r="AC50" s="61" t="s">
        <v>644</v>
      </c>
      <c r="AD50" s="61" t="s">
        <v>657</v>
      </c>
      <c r="AE50" s="65" t="s">
        <v>86</v>
      </c>
      <c r="AF50" s="65">
        <v>10</v>
      </c>
      <c r="AG50" s="62">
        <v>340000</v>
      </c>
    </row>
    <row r="51" spans="1:33" ht="235.85" customHeight="1" x14ac:dyDescent="0.25">
      <c r="A51" s="61" t="s">
        <v>641</v>
      </c>
      <c r="B51" s="61" t="s">
        <v>642</v>
      </c>
      <c r="C51" s="61" t="s">
        <v>33</v>
      </c>
      <c r="D51" s="61" t="s">
        <v>97</v>
      </c>
      <c r="E51" s="61" t="s">
        <v>559</v>
      </c>
      <c r="F51" s="61" t="s">
        <v>45</v>
      </c>
      <c r="G51" s="61" t="s">
        <v>35</v>
      </c>
      <c r="H51" s="61" t="s">
        <v>643</v>
      </c>
      <c r="I51" s="61" t="s">
        <v>644</v>
      </c>
      <c r="J51" s="61" t="s">
        <v>645</v>
      </c>
      <c r="K51" s="61" t="s">
        <v>646</v>
      </c>
      <c r="L51" s="61" t="s">
        <v>647</v>
      </c>
      <c r="M51" s="61" t="s">
        <v>648</v>
      </c>
      <c r="N51" s="61" t="s">
        <v>649</v>
      </c>
      <c r="O51" s="61" t="s">
        <v>650</v>
      </c>
      <c r="P51" s="61" t="s">
        <v>651</v>
      </c>
      <c r="Q51" s="61"/>
      <c r="R51" s="61" t="s">
        <v>652</v>
      </c>
      <c r="S51" s="61" t="s">
        <v>653</v>
      </c>
      <c r="T51" s="61" t="s">
        <v>654</v>
      </c>
      <c r="U51" s="61" t="s">
        <v>98</v>
      </c>
      <c r="V51" s="61" t="s">
        <v>635</v>
      </c>
      <c r="W51" s="61" t="s">
        <v>98</v>
      </c>
      <c r="X51" s="61" t="s">
        <v>57</v>
      </c>
      <c r="Y51" s="61" t="s">
        <v>655</v>
      </c>
      <c r="Z51" s="65">
        <v>10</v>
      </c>
      <c r="AA51" s="61" t="s">
        <v>99</v>
      </c>
      <c r="AB51" s="61" t="s">
        <v>105</v>
      </c>
      <c r="AC51" s="61" t="s">
        <v>644</v>
      </c>
      <c r="AD51" s="61" t="s">
        <v>657</v>
      </c>
      <c r="AE51" s="65" t="s">
        <v>86</v>
      </c>
      <c r="AF51" s="65">
        <v>10</v>
      </c>
      <c r="AG51" s="62">
        <v>819000</v>
      </c>
    </row>
    <row r="52" spans="1:33" ht="235.85" customHeight="1" x14ac:dyDescent="0.25">
      <c r="A52" s="61" t="s">
        <v>641</v>
      </c>
      <c r="B52" s="61" t="s">
        <v>642</v>
      </c>
      <c r="C52" s="61" t="s">
        <v>33</v>
      </c>
      <c r="D52" s="61" t="s">
        <v>97</v>
      </c>
      <c r="E52" s="61" t="s">
        <v>559</v>
      </c>
      <c r="F52" s="61" t="s">
        <v>45</v>
      </c>
      <c r="G52" s="61" t="s">
        <v>35</v>
      </c>
      <c r="H52" s="61" t="s">
        <v>643</v>
      </c>
      <c r="I52" s="61" t="s">
        <v>644</v>
      </c>
      <c r="J52" s="61" t="s">
        <v>645</v>
      </c>
      <c r="K52" s="61" t="s">
        <v>646</v>
      </c>
      <c r="L52" s="61" t="s">
        <v>647</v>
      </c>
      <c r="M52" s="61" t="s">
        <v>648</v>
      </c>
      <c r="N52" s="61" t="s">
        <v>649</v>
      </c>
      <c r="O52" s="61" t="s">
        <v>650</v>
      </c>
      <c r="P52" s="61" t="s">
        <v>651</v>
      </c>
      <c r="Q52" s="61"/>
      <c r="R52" s="61" t="s">
        <v>652</v>
      </c>
      <c r="S52" s="61" t="s">
        <v>653</v>
      </c>
      <c r="T52" s="61" t="s">
        <v>654</v>
      </c>
      <c r="U52" s="61" t="s">
        <v>98</v>
      </c>
      <c r="V52" s="61" t="s">
        <v>635</v>
      </c>
      <c r="W52" s="61" t="s">
        <v>98</v>
      </c>
      <c r="X52" s="61" t="s">
        <v>57</v>
      </c>
      <c r="Y52" s="61" t="s">
        <v>655</v>
      </c>
      <c r="Z52" s="65">
        <v>11</v>
      </c>
      <c r="AA52" s="61" t="s">
        <v>99</v>
      </c>
      <c r="AB52" s="61" t="s">
        <v>666</v>
      </c>
      <c r="AC52" s="61" t="s">
        <v>644</v>
      </c>
      <c r="AD52" s="61" t="s">
        <v>657</v>
      </c>
      <c r="AE52" s="65" t="s">
        <v>86</v>
      </c>
      <c r="AF52" s="65">
        <v>20</v>
      </c>
      <c r="AG52" s="62">
        <v>1102000</v>
      </c>
    </row>
    <row r="53" spans="1:33" ht="235.85" customHeight="1" x14ac:dyDescent="0.25">
      <c r="A53" s="61" t="s">
        <v>641</v>
      </c>
      <c r="B53" s="61" t="s">
        <v>642</v>
      </c>
      <c r="C53" s="61" t="s">
        <v>33</v>
      </c>
      <c r="D53" s="61" t="s">
        <v>97</v>
      </c>
      <c r="E53" s="61" t="s">
        <v>559</v>
      </c>
      <c r="F53" s="61" t="s">
        <v>45</v>
      </c>
      <c r="G53" s="61" t="s">
        <v>35</v>
      </c>
      <c r="H53" s="61" t="s">
        <v>643</v>
      </c>
      <c r="I53" s="61" t="s">
        <v>644</v>
      </c>
      <c r="J53" s="61" t="s">
        <v>645</v>
      </c>
      <c r="K53" s="61" t="s">
        <v>646</v>
      </c>
      <c r="L53" s="61" t="s">
        <v>647</v>
      </c>
      <c r="M53" s="61" t="s">
        <v>648</v>
      </c>
      <c r="N53" s="61" t="s">
        <v>649</v>
      </c>
      <c r="O53" s="61" t="s">
        <v>650</v>
      </c>
      <c r="P53" s="61" t="s">
        <v>651</v>
      </c>
      <c r="Q53" s="61"/>
      <c r="R53" s="61" t="s">
        <v>652</v>
      </c>
      <c r="S53" s="61" t="s">
        <v>653</v>
      </c>
      <c r="T53" s="61" t="s">
        <v>654</v>
      </c>
      <c r="U53" s="61" t="s">
        <v>98</v>
      </c>
      <c r="V53" s="61" t="s">
        <v>635</v>
      </c>
      <c r="W53" s="61" t="s">
        <v>98</v>
      </c>
      <c r="X53" s="61" t="s">
        <v>57</v>
      </c>
      <c r="Y53" s="61" t="s">
        <v>655</v>
      </c>
      <c r="Z53" s="65">
        <v>12</v>
      </c>
      <c r="AA53" s="61" t="s">
        <v>99</v>
      </c>
      <c r="AB53" s="61" t="s">
        <v>104</v>
      </c>
      <c r="AC53" s="61" t="s">
        <v>644</v>
      </c>
      <c r="AD53" s="61" t="s">
        <v>657</v>
      </c>
      <c r="AE53" s="65" t="s">
        <v>86</v>
      </c>
      <c r="AF53" s="65">
        <v>3</v>
      </c>
      <c r="AG53" s="62">
        <v>321000</v>
      </c>
    </row>
    <row r="54" spans="1:33" ht="235.85" customHeight="1" x14ac:dyDescent="0.25">
      <c r="A54" s="61" t="s">
        <v>641</v>
      </c>
      <c r="B54" s="61" t="s">
        <v>642</v>
      </c>
      <c r="C54" s="61" t="s">
        <v>33</v>
      </c>
      <c r="D54" s="61" t="s">
        <v>97</v>
      </c>
      <c r="E54" s="61" t="s">
        <v>559</v>
      </c>
      <c r="F54" s="61" t="s">
        <v>45</v>
      </c>
      <c r="G54" s="61" t="s">
        <v>35</v>
      </c>
      <c r="H54" s="61" t="s">
        <v>643</v>
      </c>
      <c r="I54" s="61" t="s">
        <v>644</v>
      </c>
      <c r="J54" s="61" t="s">
        <v>645</v>
      </c>
      <c r="K54" s="61" t="s">
        <v>646</v>
      </c>
      <c r="L54" s="61" t="s">
        <v>647</v>
      </c>
      <c r="M54" s="61" t="s">
        <v>648</v>
      </c>
      <c r="N54" s="61" t="s">
        <v>649</v>
      </c>
      <c r="O54" s="61" t="s">
        <v>650</v>
      </c>
      <c r="P54" s="61" t="s">
        <v>651</v>
      </c>
      <c r="Q54" s="61"/>
      <c r="R54" s="61" t="s">
        <v>652</v>
      </c>
      <c r="S54" s="61" t="s">
        <v>653</v>
      </c>
      <c r="T54" s="61" t="s">
        <v>654</v>
      </c>
      <c r="U54" s="61" t="s">
        <v>98</v>
      </c>
      <c r="V54" s="61" t="s">
        <v>635</v>
      </c>
      <c r="W54" s="61" t="s">
        <v>98</v>
      </c>
      <c r="X54" s="61" t="s">
        <v>57</v>
      </c>
      <c r="Y54" s="61" t="s">
        <v>655</v>
      </c>
      <c r="Z54" s="65">
        <v>13</v>
      </c>
      <c r="AA54" s="61" t="s">
        <v>99</v>
      </c>
      <c r="AB54" s="61" t="s">
        <v>107</v>
      </c>
      <c r="AC54" s="61" t="s">
        <v>644</v>
      </c>
      <c r="AD54" s="61" t="s">
        <v>657</v>
      </c>
      <c r="AE54" s="65" t="s">
        <v>86</v>
      </c>
      <c r="AF54" s="65">
        <v>4</v>
      </c>
      <c r="AG54" s="62">
        <v>415600</v>
      </c>
    </row>
    <row r="55" spans="1:33" ht="235.85" customHeight="1" x14ac:dyDescent="0.25">
      <c r="A55" s="61" t="s">
        <v>641</v>
      </c>
      <c r="B55" s="61" t="s">
        <v>642</v>
      </c>
      <c r="C55" s="61" t="s">
        <v>33</v>
      </c>
      <c r="D55" s="61" t="s">
        <v>97</v>
      </c>
      <c r="E55" s="61" t="s">
        <v>559</v>
      </c>
      <c r="F55" s="61" t="s">
        <v>45</v>
      </c>
      <c r="G55" s="61" t="s">
        <v>35</v>
      </c>
      <c r="H55" s="61" t="s">
        <v>643</v>
      </c>
      <c r="I55" s="61" t="s">
        <v>644</v>
      </c>
      <c r="J55" s="61" t="s">
        <v>645</v>
      </c>
      <c r="K55" s="61" t="s">
        <v>646</v>
      </c>
      <c r="L55" s="61" t="s">
        <v>647</v>
      </c>
      <c r="M55" s="61" t="s">
        <v>648</v>
      </c>
      <c r="N55" s="61" t="s">
        <v>649</v>
      </c>
      <c r="O55" s="61" t="s">
        <v>650</v>
      </c>
      <c r="P55" s="61" t="s">
        <v>651</v>
      </c>
      <c r="Q55" s="61"/>
      <c r="R55" s="61" t="s">
        <v>652</v>
      </c>
      <c r="S55" s="61" t="s">
        <v>653</v>
      </c>
      <c r="T55" s="61" t="s">
        <v>654</v>
      </c>
      <c r="U55" s="61" t="s">
        <v>98</v>
      </c>
      <c r="V55" s="61" t="s">
        <v>635</v>
      </c>
      <c r="W55" s="61" t="s">
        <v>98</v>
      </c>
      <c r="X55" s="61" t="s">
        <v>57</v>
      </c>
      <c r="Y55" s="61" t="s">
        <v>655</v>
      </c>
      <c r="Z55" s="65">
        <v>14</v>
      </c>
      <c r="AA55" s="61" t="s">
        <v>99</v>
      </c>
      <c r="AB55" s="61" t="s">
        <v>665</v>
      </c>
      <c r="AC55" s="61" t="s">
        <v>644</v>
      </c>
      <c r="AD55" s="61" t="s">
        <v>657</v>
      </c>
      <c r="AE55" s="65" t="s">
        <v>86</v>
      </c>
      <c r="AF55" s="65">
        <v>4</v>
      </c>
      <c r="AG55" s="62">
        <v>415600</v>
      </c>
    </row>
    <row r="56" spans="1:33" ht="235.85" customHeight="1" x14ac:dyDescent="0.25">
      <c r="A56" s="61" t="s">
        <v>641</v>
      </c>
      <c r="B56" s="61" t="s">
        <v>642</v>
      </c>
      <c r="C56" s="61" t="s">
        <v>33</v>
      </c>
      <c r="D56" s="61" t="s">
        <v>97</v>
      </c>
      <c r="E56" s="61" t="s">
        <v>559</v>
      </c>
      <c r="F56" s="61" t="s">
        <v>45</v>
      </c>
      <c r="G56" s="61" t="s">
        <v>35</v>
      </c>
      <c r="H56" s="61" t="s">
        <v>643</v>
      </c>
      <c r="I56" s="61" t="s">
        <v>644</v>
      </c>
      <c r="J56" s="61" t="s">
        <v>645</v>
      </c>
      <c r="K56" s="61" t="s">
        <v>646</v>
      </c>
      <c r="L56" s="61" t="s">
        <v>647</v>
      </c>
      <c r="M56" s="61" t="s">
        <v>648</v>
      </c>
      <c r="N56" s="61" t="s">
        <v>649</v>
      </c>
      <c r="O56" s="61" t="s">
        <v>650</v>
      </c>
      <c r="P56" s="61" t="s">
        <v>651</v>
      </c>
      <c r="Q56" s="61"/>
      <c r="R56" s="61" t="s">
        <v>652</v>
      </c>
      <c r="S56" s="61" t="s">
        <v>653</v>
      </c>
      <c r="T56" s="61" t="s">
        <v>654</v>
      </c>
      <c r="U56" s="61" t="s">
        <v>98</v>
      </c>
      <c r="V56" s="61" t="s">
        <v>635</v>
      </c>
      <c r="W56" s="61" t="s">
        <v>98</v>
      </c>
      <c r="X56" s="61" t="s">
        <v>57</v>
      </c>
      <c r="Y56" s="61" t="s">
        <v>655</v>
      </c>
      <c r="Z56" s="65">
        <v>15</v>
      </c>
      <c r="AA56" s="61" t="s">
        <v>99</v>
      </c>
      <c r="AB56" s="61" t="s">
        <v>102</v>
      </c>
      <c r="AC56" s="61" t="s">
        <v>644</v>
      </c>
      <c r="AD56" s="61" t="s">
        <v>657</v>
      </c>
      <c r="AE56" s="65" t="s">
        <v>86</v>
      </c>
      <c r="AF56" s="65">
        <v>10</v>
      </c>
      <c r="AG56" s="62">
        <v>340000</v>
      </c>
    </row>
    <row r="57" spans="1:33" ht="235.85" customHeight="1" x14ac:dyDescent="0.25">
      <c r="A57" s="61" t="s">
        <v>641</v>
      </c>
      <c r="B57" s="61" t="s">
        <v>642</v>
      </c>
      <c r="C57" s="61" t="s">
        <v>33</v>
      </c>
      <c r="D57" s="61" t="s">
        <v>97</v>
      </c>
      <c r="E57" s="61" t="s">
        <v>559</v>
      </c>
      <c r="F57" s="61" t="s">
        <v>45</v>
      </c>
      <c r="G57" s="61" t="s">
        <v>35</v>
      </c>
      <c r="H57" s="61" t="s">
        <v>643</v>
      </c>
      <c r="I57" s="61" t="s">
        <v>644</v>
      </c>
      <c r="J57" s="61" t="s">
        <v>645</v>
      </c>
      <c r="K57" s="61" t="s">
        <v>646</v>
      </c>
      <c r="L57" s="61" t="s">
        <v>647</v>
      </c>
      <c r="M57" s="61" t="s">
        <v>648</v>
      </c>
      <c r="N57" s="61" t="s">
        <v>649</v>
      </c>
      <c r="O57" s="61" t="s">
        <v>650</v>
      </c>
      <c r="P57" s="61" t="s">
        <v>651</v>
      </c>
      <c r="Q57" s="61"/>
      <c r="R57" s="61" t="s">
        <v>652</v>
      </c>
      <c r="S57" s="61" t="s">
        <v>653</v>
      </c>
      <c r="T57" s="61" t="s">
        <v>654</v>
      </c>
      <c r="U57" s="61" t="s">
        <v>98</v>
      </c>
      <c r="V57" s="61" t="s">
        <v>635</v>
      </c>
      <c r="W57" s="61" t="s">
        <v>98</v>
      </c>
      <c r="X57" s="61" t="s">
        <v>57</v>
      </c>
      <c r="Y57" s="61" t="s">
        <v>655</v>
      </c>
      <c r="Z57" s="65">
        <v>16</v>
      </c>
      <c r="AA57" s="61" t="s">
        <v>99</v>
      </c>
      <c r="AB57" s="61" t="s">
        <v>658</v>
      </c>
      <c r="AC57" s="61" t="s">
        <v>644</v>
      </c>
      <c r="AD57" s="61" t="s">
        <v>657</v>
      </c>
      <c r="AE57" s="65" t="s">
        <v>86</v>
      </c>
      <c r="AF57" s="65">
        <v>25</v>
      </c>
      <c r="AG57" s="62">
        <v>1592500</v>
      </c>
    </row>
    <row r="58" spans="1:33" ht="235.85" customHeight="1" x14ac:dyDescent="0.25">
      <c r="A58" s="61" t="s">
        <v>641</v>
      </c>
      <c r="B58" s="61" t="s">
        <v>642</v>
      </c>
      <c r="C58" s="61" t="s">
        <v>33</v>
      </c>
      <c r="D58" s="61" t="s">
        <v>97</v>
      </c>
      <c r="E58" s="61" t="s">
        <v>559</v>
      </c>
      <c r="F58" s="61" t="s">
        <v>45</v>
      </c>
      <c r="G58" s="61" t="s">
        <v>35</v>
      </c>
      <c r="H58" s="61" t="s">
        <v>643</v>
      </c>
      <c r="I58" s="61" t="s">
        <v>644</v>
      </c>
      <c r="J58" s="61" t="s">
        <v>645</v>
      </c>
      <c r="K58" s="61" t="s">
        <v>646</v>
      </c>
      <c r="L58" s="61" t="s">
        <v>647</v>
      </c>
      <c r="M58" s="61" t="s">
        <v>648</v>
      </c>
      <c r="N58" s="61" t="s">
        <v>649</v>
      </c>
      <c r="O58" s="61" t="s">
        <v>650</v>
      </c>
      <c r="P58" s="61" t="s">
        <v>651</v>
      </c>
      <c r="Q58" s="61"/>
      <c r="R58" s="61" t="s">
        <v>652</v>
      </c>
      <c r="S58" s="61" t="s">
        <v>653</v>
      </c>
      <c r="T58" s="61" t="s">
        <v>654</v>
      </c>
      <c r="U58" s="61" t="s">
        <v>98</v>
      </c>
      <c r="V58" s="61" t="s">
        <v>635</v>
      </c>
      <c r="W58" s="61" t="s">
        <v>98</v>
      </c>
      <c r="X58" s="61" t="s">
        <v>57</v>
      </c>
      <c r="Y58" s="61" t="s">
        <v>655</v>
      </c>
      <c r="Z58" s="65">
        <v>17</v>
      </c>
      <c r="AA58" s="61" t="s">
        <v>99</v>
      </c>
      <c r="AB58" s="61" t="s">
        <v>660</v>
      </c>
      <c r="AC58" s="61" t="s">
        <v>644</v>
      </c>
      <c r="AD58" s="61" t="s">
        <v>657</v>
      </c>
      <c r="AE58" s="65" t="s">
        <v>86</v>
      </c>
      <c r="AF58" s="65">
        <v>20</v>
      </c>
      <c r="AG58" s="62">
        <v>820000</v>
      </c>
    </row>
    <row r="59" spans="1:33" ht="235.85" customHeight="1" x14ac:dyDescent="0.25">
      <c r="A59" s="61" t="s">
        <v>641</v>
      </c>
      <c r="B59" s="61" t="s">
        <v>642</v>
      </c>
      <c r="C59" s="61" t="s">
        <v>33</v>
      </c>
      <c r="D59" s="61" t="s">
        <v>97</v>
      </c>
      <c r="E59" s="61" t="s">
        <v>559</v>
      </c>
      <c r="F59" s="61" t="s">
        <v>45</v>
      </c>
      <c r="G59" s="61" t="s">
        <v>35</v>
      </c>
      <c r="H59" s="61" t="s">
        <v>643</v>
      </c>
      <c r="I59" s="61" t="s">
        <v>644</v>
      </c>
      <c r="J59" s="61" t="s">
        <v>645</v>
      </c>
      <c r="K59" s="61" t="s">
        <v>646</v>
      </c>
      <c r="L59" s="61" t="s">
        <v>647</v>
      </c>
      <c r="M59" s="61" t="s">
        <v>648</v>
      </c>
      <c r="N59" s="61" t="s">
        <v>649</v>
      </c>
      <c r="O59" s="61" t="s">
        <v>650</v>
      </c>
      <c r="P59" s="61" t="s">
        <v>651</v>
      </c>
      <c r="Q59" s="61"/>
      <c r="R59" s="61" t="s">
        <v>652</v>
      </c>
      <c r="S59" s="61" t="s">
        <v>653</v>
      </c>
      <c r="T59" s="61" t="s">
        <v>654</v>
      </c>
      <c r="U59" s="61" t="s">
        <v>98</v>
      </c>
      <c r="V59" s="61" t="s">
        <v>635</v>
      </c>
      <c r="W59" s="61" t="s">
        <v>98</v>
      </c>
      <c r="X59" s="61" t="s">
        <v>57</v>
      </c>
      <c r="Y59" s="61" t="s">
        <v>655</v>
      </c>
      <c r="Z59" s="65">
        <v>18</v>
      </c>
      <c r="AA59" s="61" t="s">
        <v>99</v>
      </c>
      <c r="AB59" s="61" t="s">
        <v>667</v>
      </c>
      <c r="AC59" s="61" t="s">
        <v>644</v>
      </c>
      <c r="AD59" s="61" t="s">
        <v>657</v>
      </c>
      <c r="AE59" s="65" t="s">
        <v>86</v>
      </c>
      <c r="AF59" s="65">
        <v>1</v>
      </c>
      <c r="AG59" s="62">
        <v>63393</v>
      </c>
    </row>
    <row r="60" spans="1:33" ht="235.85" customHeight="1" x14ac:dyDescent="0.25">
      <c r="A60" s="61" t="s">
        <v>641</v>
      </c>
      <c r="B60" s="61" t="s">
        <v>642</v>
      </c>
      <c r="C60" s="61" t="s">
        <v>33</v>
      </c>
      <c r="D60" s="61" t="s">
        <v>97</v>
      </c>
      <c r="E60" s="61" t="s">
        <v>559</v>
      </c>
      <c r="F60" s="61" t="s">
        <v>45</v>
      </c>
      <c r="G60" s="61" t="s">
        <v>35</v>
      </c>
      <c r="H60" s="61" t="s">
        <v>643</v>
      </c>
      <c r="I60" s="61" t="s">
        <v>644</v>
      </c>
      <c r="J60" s="61" t="s">
        <v>645</v>
      </c>
      <c r="K60" s="61" t="s">
        <v>646</v>
      </c>
      <c r="L60" s="61" t="s">
        <v>647</v>
      </c>
      <c r="M60" s="61" t="s">
        <v>648</v>
      </c>
      <c r="N60" s="61" t="s">
        <v>649</v>
      </c>
      <c r="O60" s="61" t="s">
        <v>650</v>
      </c>
      <c r="P60" s="61" t="s">
        <v>651</v>
      </c>
      <c r="Q60" s="61"/>
      <c r="R60" s="61" t="s">
        <v>652</v>
      </c>
      <c r="S60" s="61" t="s">
        <v>653</v>
      </c>
      <c r="T60" s="61" t="s">
        <v>654</v>
      </c>
      <c r="U60" s="61" t="s">
        <v>98</v>
      </c>
      <c r="V60" s="61" t="s">
        <v>635</v>
      </c>
      <c r="W60" s="61" t="s">
        <v>98</v>
      </c>
      <c r="X60" s="61" t="s">
        <v>57</v>
      </c>
      <c r="Y60" s="61" t="s">
        <v>655</v>
      </c>
      <c r="Z60" s="65">
        <v>19</v>
      </c>
      <c r="AA60" s="61" t="s">
        <v>99</v>
      </c>
      <c r="AB60" s="61" t="s">
        <v>661</v>
      </c>
      <c r="AC60" s="61" t="s">
        <v>644</v>
      </c>
      <c r="AD60" s="61" t="s">
        <v>657</v>
      </c>
      <c r="AE60" s="65" t="s">
        <v>86</v>
      </c>
      <c r="AF60" s="65">
        <v>200</v>
      </c>
      <c r="AG60" s="62">
        <v>881400</v>
      </c>
    </row>
    <row r="61" spans="1:33" ht="235.85" customHeight="1" x14ac:dyDescent="0.25">
      <c r="A61" s="61" t="s">
        <v>641</v>
      </c>
      <c r="B61" s="61" t="s">
        <v>642</v>
      </c>
      <c r="C61" s="61" t="s">
        <v>33</v>
      </c>
      <c r="D61" s="61" t="s">
        <v>97</v>
      </c>
      <c r="E61" s="61" t="s">
        <v>559</v>
      </c>
      <c r="F61" s="61" t="s">
        <v>45</v>
      </c>
      <c r="G61" s="61" t="s">
        <v>35</v>
      </c>
      <c r="H61" s="61" t="s">
        <v>643</v>
      </c>
      <c r="I61" s="61" t="s">
        <v>644</v>
      </c>
      <c r="J61" s="61" t="s">
        <v>645</v>
      </c>
      <c r="K61" s="61" t="s">
        <v>646</v>
      </c>
      <c r="L61" s="61" t="s">
        <v>647</v>
      </c>
      <c r="M61" s="61" t="s">
        <v>648</v>
      </c>
      <c r="N61" s="61" t="s">
        <v>649</v>
      </c>
      <c r="O61" s="61" t="s">
        <v>650</v>
      </c>
      <c r="P61" s="61" t="s">
        <v>651</v>
      </c>
      <c r="Q61" s="61"/>
      <c r="R61" s="61" t="s">
        <v>652</v>
      </c>
      <c r="S61" s="61" t="s">
        <v>653</v>
      </c>
      <c r="T61" s="61" t="s">
        <v>654</v>
      </c>
      <c r="U61" s="61" t="s">
        <v>98</v>
      </c>
      <c r="V61" s="61" t="s">
        <v>635</v>
      </c>
      <c r="W61" s="61" t="s">
        <v>98</v>
      </c>
      <c r="X61" s="61" t="s">
        <v>57</v>
      </c>
      <c r="Y61" s="61" t="s">
        <v>655</v>
      </c>
      <c r="Z61" s="65">
        <v>20</v>
      </c>
      <c r="AA61" s="61" t="s">
        <v>99</v>
      </c>
      <c r="AB61" s="61" t="s">
        <v>662</v>
      </c>
      <c r="AC61" s="61" t="s">
        <v>644</v>
      </c>
      <c r="AD61" s="61" t="s">
        <v>657</v>
      </c>
      <c r="AE61" s="65" t="s">
        <v>86</v>
      </c>
      <c r="AF61" s="65">
        <v>10</v>
      </c>
      <c r="AG61" s="62">
        <v>483000</v>
      </c>
    </row>
    <row r="62" spans="1:33" ht="235.85" customHeight="1" x14ac:dyDescent="0.25">
      <c r="A62" s="61" t="s">
        <v>669</v>
      </c>
      <c r="B62" s="61" t="s">
        <v>670</v>
      </c>
      <c r="C62" s="61" t="s">
        <v>33</v>
      </c>
      <c r="D62" s="61" t="s">
        <v>671</v>
      </c>
      <c r="E62" s="61" t="s">
        <v>279</v>
      </c>
      <c r="F62" s="61" t="s">
        <v>45</v>
      </c>
      <c r="G62" s="61" t="s">
        <v>35</v>
      </c>
      <c r="H62" s="61" t="s">
        <v>672</v>
      </c>
      <c r="I62" s="61" t="s">
        <v>673</v>
      </c>
      <c r="J62" s="61" t="s">
        <v>674</v>
      </c>
      <c r="K62" s="61" t="s">
        <v>675</v>
      </c>
      <c r="L62" s="61" t="s">
        <v>676</v>
      </c>
      <c r="M62" s="61" t="s">
        <v>677</v>
      </c>
      <c r="N62" s="61" t="s">
        <v>678</v>
      </c>
      <c r="O62" s="61" t="s">
        <v>460</v>
      </c>
      <c r="P62" s="61" t="s">
        <v>679</v>
      </c>
      <c r="Q62" s="61"/>
      <c r="R62" s="61" t="s">
        <v>680</v>
      </c>
      <c r="S62" s="61" t="s">
        <v>681</v>
      </c>
      <c r="T62" s="61" t="s">
        <v>682</v>
      </c>
      <c r="U62" s="61" t="s">
        <v>683</v>
      </c>
      <c r="V62" s="61" t="s">
        <v>635</v>
      </c>
      <c r="W62" s="61" t="s">
        <v>683</v>
      </c>
      <c r="X62" s="61" t="s">
        <v>49</v>
      </c>
      <c r="Y62" s="61" t="s">
        <v>684</v>
      </c>
      <c r="Z62" s="65">
        <v>1</v>
      </c>
      <c r="AA62" s="61" t="s">
        <v>685</v>
      </c>
      <c r="AB62" s="61" t="s">
        <v>686</v>
      </c>
      <c r="AC62" s="61" t="s">
        <v>673</v>
      </c>
      <c r="AD62" s="61" t="s">
        <v>258</v>
      </c>
      <c r="AE62" s="65" t="s">
        <v>93</v>
      </c>
      <c r="AF62" s="65">
        <v>1</v>
      </c>
      <c r="AG62" s="62">
        <v>41300588.329999998</v>
      </c>
    </row>
    <row r="63" spans="1:33" ht="235.85" customHeight="1" x14ac:dyDescent="0.25">
      <c r="A63" s="61" t="s">
        <v>687</v>
      </c>
      <c r="B63" s="61" t="s">
        <v>688</v>
      </c>
      <c r="C63" s="61" t="s">
        <v>33</v>
      </c>
      <c r="D63" s="61" t="s">
        <v>689</v>
      </c>
      <c r="E63" s="61" t="s">
        <v>279</v>
      </c>
      <c r="F63" s="61" t="s">
        <v>45</v>
      </c>
      <c r="G63" s="61" t="s">
        <v>35</v>
      </c>
      <c r="H63" s="61" t="s">
        <v>690</v>
      </c>
      <c r="I63" s="61" t="s">
        <v>691</v>
      </c>
      <c r="J63" s="61" t="s">
        <v>692</v>
      </c>
      <c r="K63" s="61" t="s">
        <v>693</v>
      </c>
      <c r="L63" s="61" t="s">
        <v>694</v>
      </c>
      <c r="M63" s="61" t="s">
        <v>695</v>
      </c>
      <c r="N63" s="61" t="s">
        <v>696</v>
      </c>
      <c r="O63" s="61" t="s">
        <v>460</v>
      </c>
      <c r="P63" s="61" t="s">
        <v>697</v>
      </c>
      <c r="Q63" s="61"/>
      <c r="R63" s="61" t="s">
        <v>698</v>
      </c>
      <c r="S63" s="61" t="s">
        <v>699</v>
      </c>
      <c r="T63" s="61" t="s">
        <v>700</v>
      </c>
      <c r="U63" s="61" t="s">
        <v>683</v>
      </c>
      <c r="V63" s="61" t="s">
        <v>635</v>
      </c>
      <c r="W63" s="61" t="s">
        <v>683</v>
      </c>
      <c r="X63" s="61" t="s">
        <v>54</v>
      </c>
      <c r="Y63" s="61" t="s">
        <v>701</v>
      </c>
      <c r="Z63" s="65">
        <v>1</v>
      </c>
      <c r="AA63" s="61" t="s">
        <v>685</v>
      </c>
      <c r="AB63" s="61" t="s">
        <v>686</v>
      </c>
      <c r="AC63" s="61" t="s">
        <v>691</v>
      </c>
      <c r="AD63" s="61" t="s">
        <v>258</v>
      </c>
      <c r="AE63" s="65" t="s">
        <v>93</v>
      </c>
      <c r="AF63" s="65">
        <v>1</v>
      </c>
      <c r="AG63" s="62">
        <v>6123850</v>
      </c>
    </row>
    <row r="64" spans="1:33" ht="235.85" customHeight="1" x14ac:dyDescent="0.25">
      <c r="A64" s="61" t="s">
        <v>702</v>
      </c>
      <c r="B64" s="61" t="s">
        <v>703</v>
      </c>
      <c r="C64" s="61" t="s">
        <v>33</v>
      </c>
      <c r="D64" s="61" t="s">
        <v>704</v>
      </c>
      <c r="E64" s="61" t="s">
        <v>279</v>
      </c>
      <c r="F64" s="61" t="s">
        <v>34</v>
      </c>
      <c r="G64" s="61" t="s">
        <v>35</v>
      </c>
      <c r="H64" s="61" t="s">
        <v>705</v>
      </c>
      <c r="I64" s="61" t="s">
        <v>706</v>
      </c>
      <c r="J64" s="61" t="s">
        <v>707</v>
      </c>
      <c r="K64" s="61" t="s">
        <v>708</v>
      </c>
      <c r="L64" s="61" t="s">
        <v>709</v>
      </c>
      <c r="M64" s="61" t="s">
        <v>710</v>
      </c>
      <c r="N64" s="61" t="s">
        <v>711</v>
      </c>
      <c r="O64" s="61" t="s">
        <v>650</v>
      </c>
      <c r="P64" s="61" t="s">
        <v>712</v>
      </c>
      <c r="Q64" s="61"/>
      <c r="R64" s="61" t="s">
        <v>713</v>
      </c>
      <c r="S64" s="61" t="s">
        <v>714</v>
      </c>
      <c r="T64" s="61" t="s">
        <v>715</v>
      </c>
      <c r="U64" s="61" t="s">
        <v>43</v>
      </c>
      <c r="V64" s="61" t="s">
        <v>43</v>
      </c>
      <c r="W64" s="61" t="s">
        <v>43</v>
      </c>
      <c r="X64" s="61" t="s">
        <v>57</v>
      </c>
      <c r="Y64" s="61" t="s">
        <v>716</v>
      </c>
      <c r="Z64" s="65">
        <v>1</v>
      </c>
      <c r="AA64" s="61" t="s">
        <v>717</v>
      </c>
      <c r="AB64" s="61" t="s">
        <v>718</v>
      </c>
      <c r="AC64" s="61" t="s">
        <v>719</v>
      </c>
      <c r="AD64" s="61" t="s">
        <v>720</v>
      </c>
      <c r="AE64" s="65" t="s">
        <v>93</v>
      </c>
      <c r="AF64" s="65">
        <v>1</v>
      </c>
      <c r="AG64" s="62">
        <v>7000000</v>
      </c>
    </row>
    <row r="65" spans="1:33" ht="235.85" customHeight="1" x14ac:dyDescent="0.25">
      <c r="A65" s="61" t="s">
        <v>702</v>
      </c>
      <c r="B65" s="61" t="s">
        <v>703</v>
      </c>
      <c r="C65" s="61" t="s">
        <v>33</v>
      </c>
      <c r="D65" s="61" t="s">
        <v>704</v>
      </c>
      <c r="E65" s="61" t="s">
        <v>279</v>
      </c>
      <c r="F65" s="61" t="s">
        <v>34</v>
      </c>
      <c r="G65" s="61" t="s">
        <v>35</v>
      </c>
      <c r="H65" s="61" t="s">
        <v>705</v>
      </c>
      <c r="I65" s="61" t="s">
        <v>706</v>
      </c>
      <c r="J65" s="61" t="s">
        <v>707</v>
      </c>
      <c r="K65" s="61" t="s">
        <v>708</v>
      </c>
      <c r="L65" s="61" t="s">
        <v>709</v>
      </c>
      <c r="M65" s="61" t="s">
        <v>710</v>
      </c>
      <c r="N65" s="61" t="s">
        <v>711</v>
      </c>
      <c r="O65" s="61" t="s">
        <v>650</v>
      </c>
      <c r="P65" s="61" t="s">
        <v>712</v>
      </c>
      <c r="Q65" s="61"/>
      <c r="R65" s="61" t="s">
        <v>713</v>
      </c>
      <c r="S65" s="61" t="s">
        <v>714</v>
      </c>
      <c r="T65" s="61" t="s">
        <v>715</v>
      </c>
      <c r="U65" s="61" t="s">
        <v>43</v>
      </c>
      <c r="V65" s="61" t="s">
        <v>43</v>
      </c>
      <c r="W65" s="61" t="s">
        <v>43</v>
      </c>
      <c r="X65" s="61" t="s">
        <v>57</v>
      </c>
      <c r="Y65" s="61" t="s">
        <v>716</v>
      </c>
      <c r="Z65" s="65">
        <v>2</v>
      </c>
      <c r="AA65" s="61" t="s">
        <v>717</v>
      </c>
      <c r="AB65" s="61" t="s">
        <v>718</v>
      </c>
      <c r="AC65" s="61" t="s">
        <v>719</v>
      </c>
      <c r="AD65" s="61" t="s">
        <v>227</v>
      </c>
      <c r="AE65" s="65" t="s">
        <v>93</v>
      </c>
      <c r="AF65" s="65">
        <v>1</v>
      </c>
      <c r="AG65" s="62">
        <v>290000</v>
      </c>
    </row>
    <row r="66" spans="1:33" ht="235.85" customHeight="1" x14ac:dyDescent="0.25">
      <c r="A66" s="61" t="s">
        <v>721</v>
      </c>
      <c r="B66" s="61" t="s">
        <v>722</v>
      </c>
      <c r="C66" s="61" t="s">
        <v>33</v>
      </c>
      <c r="D66" s="61" t="s">
        <v>110</v>
      </c>
      <c r="E66" s="61" t="s">
        <v>279</v>
      </c>
      <c r="F66" s="61" t="s">
        <v>45</v>
      </c>
      <c r="G66" s="61" t="s">
        <v>56</v>
      </c>
      <c r="H66" s="61" t="s">
        <v>723</v>
      </c>
      <c r="I66" s="61"/>
      <c r="J66" s="61" t="s">
        <v>724</v>
      </c>
      <c r="K66" s="61" t="s">
        <v>708</v>
      </c>
      <c r="L66" s="61" t="s">
        <v>725</v>
      </c>
      <c r="M66" s="61" t="s">
        <v>726</v>
      </c>
      <c r="N66" s="61" t="s">
        <v>727</v>
      </c>
      <c r="O66" s="61" t="s">
        <v>616</v>
      </c>
      <c r="P66" s="61" t="s">
        <v>728</v>
      </c>
      <c r="Q66" s="61"/>
      <c r="R66" s="61" t="s">
        <v>729</v>
      </c>
      <c r="S66" s="61" t="s">
        <v>730</v>
      </c>
      <c r="T66" s="61" t="s">
        <v>731</v>
      </c>
      <c r="U66" s="61" t="s">
        <v>43</v>
      </c>
      <c r="V66" s="61" t="s">
        <v>43</v>
      </c>
      <c r="W66" s="61" t="s">
        <v>43</v>
      </c>
      <c r="X66" s="61" t="s">
        <v>49</v>
      </c>
      <c r="Y66" s="61" t="s">
        <v>732</v>
      </c>
      <c r="Z66" s="65">
        <v>1</v>
      </c>
      <c r="AA66" s="61" t="s">
        <v>111</v>
      </c>
      <c r="AB66" s="61" t="s">
        <v>112</v>
      </c>
      <c r="AC66" s="61" t="s">
        <v>733</v>
      </c>
      <c r="AD66" s="61" t="s">
        <v>113</v>
      </c>
      <c r="AE66" s="65" t="s">
        <v>114</v>
      </c>
      <c r="AF66" s="65">
        <v>1380</v>
      </c>
      <c r="AG66" s="62">
        <v>3499997.4</v>
      </c>
    </row>
    <row r="67" spans="1:33" ht="235.85" customHeight="1" x14ac:dyDescent="0.25">
      <c r="A67" s="61" t="s">
        <v>721</v>
      </c>
      <c r="B67" s="61" t="s">
        <v>722</v>
      </c>
      <c r="C67" s="61" t="s">
        <v>33</v>
      </c>
      <c r="D67" s="61" t="s">
        <v>110</v>
      </c>
      <c r="E67" s="61" t="s">
        <v>279</v>
      </c>
      <c r="F67" s="61" t="s">
        <v>45</v>
      </c>
      <c r="G67" s="61" t="s">
        <v>56</v>
      </c>
      <c r="H67" s="61" t="s">
        <v>723</v>
      </c>
      <c r="I67" s="61"/>
      <c r="J67" s="61" t="s">
        <v>724</v>
      </c>
      <c r="K67" s="61" t="s">
        <v>708</v>
      </c>
      <c r="L67" s="61" t="s">
        <v>725</v>
      </c>
      <c r="M67" s="61" t="s">
        <v>726</v>
      </c>
      <c r="N67" s="61" t="s">
        <v>727</v>
      </c>
      <c r="O67" s="61" t="s">
        <v>616</v>
      </c>
      <c r="P67" s="61" t="s">
        <v>728</v>
      </c>
      <c r="Q67" s="61"/>
      <c r="R67" s="61" t="s">
        <v>729</v>
      </c>
      <c r="S67" s="61" t="s">
        <v>730</v>
      </c>
      <c r="T67" s="61" t="s">
        <v>731</v>
      </c>
      <c r="U67" s="61" t="s">
        <v>43</v>
      </c>
      <c r="V67" s="61" t="s">
        <v>43</v>
      </c>
      <c r="W67" s="61" t="s">
        <v>43</v>
      </c>
      <c r="X67" s="61" t="s">
        <v>49</v>
      </c>
      <c r="Y67" s="61" t="s">
        <v>732</v>
      </c>
      <c r="Z67" s="65">
        <v>2</v>
      </c>
      <c r="AA67" s="61" t="s">
        <v>115</v>
      </c>
      <c r="AB67" s="61" t="s">
        <v>116</v>
      </c>
      <c r="AC67" s="61" t="s">
        <v>733</v>
      </c>
      <c r="AD67" s="61" t="s">
        <v>96</v>
      </c>
      <c r="AE67" s="65" t="s">
        <v>114</v>
      </c>
      <c r="AF67" s="65">
        <v>92</v>
      </c>
      <c r="AG67" s="62">
        <v>899999.2</v>
      </c>
    </row>
    <row r="68" spans="1:33" ht="235.85" customHeight="1" x14ac:dyDescent="0.25">
      <c r="A68" s="61" t="s">
        <v>734</v>
      </c>
      <c r="B68" s="61" t="s">
        <v>735</v>
      </c>
      <c r="C68" s="61" t="s">
        <v>33</v>
      </c>
      <c r="D68" s="61" t="s">
        <v>736</v>
      </c>
      <c r="E68" s="61" t="s">
        <v>559</v>
      </c>
      <c r="F68" s="61" t="s">
        <v>45</v>
      </c>
      <c r="G68" s="61" t="s">
        <v>42</v>
      </c>
      <c r="H68" s="61" t="s">
        <v>90</v>
      </c>
      <c r="I68" s="61" t="s">
        <v>737</v>
      </c>
      <c r="J68" s="61" t="s">
        <v>738</v>
      </c>
      <c r="K68" s="61" t="s">
        <v>739</v>
      </c>
      <c r="L68" s="61" t="s">
        <v>740</v>
      </c>
      <c r="M68" s="61" t="s">
        <v>741</v>
      </c>
      <c r="N68" s="61" t="s">
        <v>742</v>
      </c>
      <c r="O68" s="61" t="s">
        <v>460</v>
      </c>
      <c r="P68" s="61" t="s">
        <v>743</v>
      </c>
      <c r="Q68" s="61"/>
      <c r="R68" s="61" t="s">
        <v>744</v>
      </c>
      <c r="S68" s="61" t="s">
        <v>745</v>
      </c>
      <c r="T68" s="61" t="s">
        <v>746</v>
      </c>
      <c r="U68" s="61" t="s">
        <v>43</v>
      </c>
      <c r="V68" s="61" t="s">
        <v>635</v>
      </c>
      <c r="W68" s="61" t="s">
        <v>43</v>
      </c>
      <c r="X68" s="61" t="s">
        <v>57</v>
      </c>
      <c r="Y68" s="61" t="s">
        <v>747</v>
      </c>
      <c r="Z68" s="65">
        <v>1</v>
      </c>
      <c r="AA68" s="61" t="s">
        <v>92</v>
      </c>
      <c r="AB68" s="61" t="s">
        <v>117</v>
      </c>
      <c r="AC68" s="61" t="s">
        <v>737</v>
      </c>
      <c r="AD68" s="61" t="s">
        <v>258</v>
      </c>
      <c r="AE68" s="65" t="s">
        <v>93</v>
      </c>
      <c r="AF68" s="65">
        <v>1</v>
      </c>
      <c r="AG68" s="62">
        <v>1</v>
      </c>
    </row>
    <row r="69" spans="1:33" ht="235.85" customHeight="1" x14ac:dyDescent="0.25">
      <c r="A69" s="61" t="s">
        <v>748</v>
      </c>
      <c r="B69" s="61" t="s">
        <v>749</v>
      </c>
      <c r="C69" s="61" t="s">
        <v>33</v>
      </c>
      <c r="D69" s="61" t="s">
        <v>750</v>
      </c>
      <c r="E69" s="61" t="s">
        <v>559</v>
      </c>
      <c r="F69" s="61" t="s">
        <v>34</v>
      </c>
      <c r="G69" s="61" t="s">
        <v>35</v>
      </c>
      <c r="H69" s="61" t="s">
        <v>751</v>
      </c>
      <c r="I69" s="61"/>
      <c r="J69" s="61" t="s">
        <v>752</v>
      </c>
      <c r="K69" s="61" t="s">
        <v>753</v>
      </c>
      <c r="L69" s="61" t="s">
        <v>740</v>
      </c>
      <c r="M69" s="61" t="s">
        <v>741</v>
      </c>
      <c r="N69" s="61" t="s">
        <v>742</v>
      </c>
      <c r="O69" s="61" t="s">
        <v>754</v>
      </c>
      <c r="P69" s="61" t="s">
        <v>743</v>
      </c>
      <c r="Q69" s="61"/>
      <c r="R69" s="61" t="s">
        <v>755</v>
      </c>
      <c r="S69" s="61" t="s">
        <v>571</v>
      </c>
      <c r="T69" s="61" t="s">
        <v>756</v>
      </c>
      <c r="U69" s="61" t="s">
        <v>43</v>
      </c>
      <c r="V69" s="61" t="s">
        <v>43</v>
      </c>
      <c r="W69" s="61" t="s">
        <v>43</v>
      </c>
      <c r="X69" s="61" t="s">
        <v>57</v>
      </c>
      <c r="Y69" s="61" t="s">
        <v>573</v>
      </c>
      <c r="Z69" s="65">
        <v>1</v>
      </c>
      <c r="AA69" s="61" t="s">
        <v>92</v>
      </c>
      <c r="AB69" s="61" t="s">
        <v>117</v>
      </c>
      <c r="AC69" s="61" t="s">
        <v>757</v>
      </c>
      <c r="AD69" s="61" t="s">
        <v>40</v>
      </c>
      <c r="AE69" s="65" t="s">
        <v>93</v>
      </c>
      <c r="AF69" s="65">
        <v>1</v>
      </c>
      <c r="AG69" s="62">
        <v>1</v>
      </c>
    </row>
    <row r="70" spans="1:33" ht="235.85" customHeight="1" x14ac:dyDescent="0.25">
      <c r="A70" s="61" t="s">
        <v>758</v>
      </c>
      <c r="B70" s="61" t="s">
        <v>759</v>
      </c>
      <c r="C70" s="61" t="s">
        <v>33</v>
      </c>
      <c r="D70" s="61" t="s">
        <v>760</v>
      </c>
      <c r="E70" s="61" t="s">
        <v>279</v>
      </c>
      <c r="F70" s="61" t="s">
        <v>34</v>
      </c>
      <c r="G70" s="61" t="s">
        <v>35</v>
      </c>
      <c r="H70" s="61" t="s">
        <v>246</v>
      </c>
      <c r="I70" s="61" t="s">
        <v>761</v>
      </c>
      <c r="J70" s="61" t="s">
        <v>762</v>
      </c>
      <c r="K70" s="61" t="s">
        <v>763</v>
      </c>
      <c r="L70" s="61" t="s">
        <v>764</v>
      </c>
      <c r="M70" s="61" t="s">
        <v>765</v>
      </c>
      <c r="N70" s="61" t="s">
        <v>766</v>
      </c>
      <c r="O70" s="61" t="s">
        <v>460</v>
      </c>
      <c r="P70" s="61" t="s">
        <v>460</v>
      </c>
      <c r="Q70" s="61" t="s">
        <v>767</v>
      </c>
      <c r="R70" s="61" t="s">
        <v>768</v>
      </c>
      <c r="S70" s="61" t="s">
        <v>769</v>
      </c>
      <c r="T70" s="61" t="s">
        <v>770</v>
      </c>
      <c r="U70" s="61" t="s">
        <v>120</v>
      </c>
      <c r="V70" s="61" t="s">
        <v>121</v>
      </c>
      <c r="W70" s="61" t="s">
        <v>121</v>
      </c>
      <c r="X70" s="61" t="s">
        <v>36</v>
      </c>
      <c r="Y70" s="61" t="s">
        <v>771</v>
      </c>
      <c r="Z70" s="65">
        <v>1</v>
      </c>
      <c r="AA70" s="61" t="s">
        <v>772</v>
      </c>
      <c r="AB70" s="61" t="s">
        <v>773</v>
      </c>
      <c r="AC70" s="61" t="s">
        <v>761</v>
      </c>
      <c r="AD70" s="61" t="s">
        <v>123</v>
      </c>
      <c r="AE70" s="65" t="s">
        <v>774</v>
      </c>
      <c r="AF70" s="65">
        <v>2</v>
      </c>
      <c r="AG70" s="62">
        <v>700000</v>
      </c>
    </row>
    <row r="71" spans="1:33" ht="235.85" customHeight="1" x14ac:dyDescent="0.25">
      <c r="A71" s="61" t="s">
        <v>775</v>
      </c>
      <c r="B71" s="61" t="s">
        <v>776</v>
      </c>
      <c r="C71" s="61" t="s">
        <v>33</v>
      </c>
      <c r="D71" s="61" t="s">
        <v>777</v>
      </c>
      <c r="E71" s="61" t="s">
        <v>248</v>
      </c>
      <c r="F71" s="61" t="s">
        <v>34</v>
      </c>
      <c r="G71" s="61" t="s">
        <v>35</v>
      </c>
      <c r="H71" s="61" t="s">
        <v>46</v>
      </c>
      <c r="I71" s="61" t="s">
        <v>778</v>
      </c>
      <c r="J71" s="61" t="s">
        <v>779</v>
      </c>
      <c r="K71" s="61" t="s">
        <v>780</v>
      </c>
      <c r="L71" s="61" t="s">
        <v>781</v>
      </c>
      <c r="M71" s="61" t="s">
        <v>782</v>
      </c>
      <c r="N71" s="61" t="s">
        <v>783</v>
      </c>
      <c r="O71" s="61" t="s">
        <v>784</v>
      </c>
      <c r="P71" s="61" t="s">
        <v>785</v>
      </c>
      <c r="Q71" s="61" t="s">
        <v>786</v>
      </c>
      <c r="R71" s="61" t="s">
        <v>787</v>
      </c>
      <c r="S71" s="61" t="s">
        <v>788</v>
      </c>
      <c r="T71" s="61" t="s">
        <v>789</v>
      </c>
      <c r="U71" s="61" t="s">
        <v>126</v>
      </c>
      <c r="V71" s="61" t="s">
        <v>126</v>
      </c>
      <c r="W71" s="61" t="s">
        <v>127</v>
      </c>
      <c r="X71" s="61" t="s">
        <v>51</v>
      </c>
      <c r="Y71" s="61" t="s">
        <v>790</v>
      </c>
      <c r="Z71" s="65">
        <v>1</v>
      </c>
      <c r="AA71" s="61" t="s">
        <v>791</v>
      </c>
      <c r="AB71" s="61" t="s">
        <v>792</v>
      </c>
      <c r="AC71" s="61" t="s">
        <v>778</v>
      </c>
      <c r="AD71" s="61" t="s">
        <v>138</v>
      </c>
      <c r="AE71" s="65" t="s">
        <v>41</v>
      </c>
      <c r="AF71" s="65">
        <v>1</v>
      </c>
      <c r="AG71" s="62">
        <v>800000</v>
      </c>
    </row>
    <row r="72" spans="1:33" ht="235.85" customHeight="1" x14ac:dyDescent="0.25">
      <c r="A72" s="61" t="s">
        <v>793</v>
      </c>
      <c r="B72" s="61" t="s">
        <v>794</v>
      </c>
      <c r="C72" s="61" t="s">
        <v>33</v>
      </c>
      <c r="D72" s="61" t="s">
        <v>795</v>
      </c>
      <c r="E72" s="61" t="s">
        <v>248</v>
      </c>
      <c r="F72" s="61" t="s">
        <v>45</v>
      </c>
      <c r="G72" s="61" t="s">
        <v>42</v>
      </c>
      <c r="H72" s="61" t="s">
        <v>796</v>
      </c>
      <c r="I72" s="61" t="s">
        <v>797</v>
      </c>
      <c r="J72" s="61" t="s">
        <v>798</v>
      </c>
      <c r="K72" s="61" t="s">
        <v>799</v>
      </c>
      <c r="L72" s="61" t="s">
        <v>800</v>
      </c>
      <c r="M72" s="61" t="s">
        <v>801</v>
      </c>
      <c r="N72" s="61" t="s">
        <v>802</v>
      </c>
      <c r="O72" s="61" t="s">
        <v>784</v>
      </c>
      <c r="P72" s="61" t="s">
        <v>803</v>
      </c>
      <c r="Q72" s="61" t="s">
        <v>804</v>
      </c>
      <c r="R72" s="61" t="s">
        <v>805</v>
      </c>
      <c r="S72" s="61" t="s">
        <v>806</v>
      </c>
      <c r="T72" s="61" t="s">
        <v>807</v>
      </c>
      <c r="U72" s="61" t="s">
        <v>126</v>
      </c>
      <c r="V72" s="61" t="s">
        <v>126</v>
      </c>
      <c r="W72" s="61" t="s">
        <v>127</v>
      </c>
      <c r="X72" s="61" t="s">
        <v>85</v>
      </c>
      <c r="Y72" s="61" t="s">
        <v>808</v>
      </c>
      <c r="Z72" s="65">
        <v>1</v>
      </c>
      <c r="AA72" s="61" t="s">
        <v>135</v>
      </c>
      <c r="AB72" s="61" t="s">
        <v>136</v>
      </c>
      <c r="AC72" s="61" t="s">
        <v>809</v>
      </c>
      <c r="AD72" s="61" t="s">
        <v>138</v>
      </c>
      <c r="AE72" s="65" t="s">
        <v>137</v>
      </c>
      <c r="AF72" s="65">
        <v>4</v>
      </c>
      <c r="AG72" s="62">
        <v>2100000</v>
      </c>
    </row>
    <row r="73" spans="1:33" ht="235.85" customHeight="1" x14ac:dyDescent="0.25">
      <c r="A73" s="61" t="s">
        <v>810</v>
      </c>
      <c r="B73" s="61" t="s">
        <v>811</v>
      </c>
      <c r="C73" s="61" t="s">
        <v>33</v>
      </c>
      <c r="D73" s="61" t="s">
        <v>812</v>
      </c>
      <c r="E73" s="61" t="s">
        <v>248</v>
      </c>
      <c r="F73" s="61" t="s">
        <v>34</v>
      </c>
      <c r="G73" s="61" t="s">
        <v>35</v>
      </c>
      <c r="H73" s="61" t="s">
        <v>813</v>
      </c>
      <c r="I73" s="61" t="s">
        <v>814</v>
      </c>
      <c r="J73" s="61" t="s">
        <v>815</v>
      </c>
      <c r="K73" s="61" t="s">
        <v>816</v>
      </c>
      <c r="L73" s="61" t="s">
        <v>817</v>
      </c>
      <c r="M73" s="61" t="s">
        <v>818</v>
      </c>
      <c r="N73" s="61" t="s">
        <v>819</v>
      </c>
      <c r="O73" s="61" t="s">
        <v>504</v>
      </c>
      <c r="P73" s="61" t="s">
        <v>820</v>
      </c>
      <c r="Q73" s="61" t="s">
        <v>804</v>
      </c>
      <c r="R73" s="61" t="s">
        <v>821</v>
      </c>
      <c r="S73" s="61" t="s">
        <v>822</v>
      </c>
      <c r="T73" s="61" t="s">
        <v>823</v>
      </c>
      <c r="U73" s="61" t="s">
        <v>465</v>
      </c>
      <c r="V73" s="61" t="s">
        <v>465</v>
      </c>
      <c r="W73" s="61" t="s">
        <v>127</v>
      </c>
      <c r="X73" s="61" t="s">
        <v>51</v>
      </c>
      <c r="Y73" s="61" t="s">
        <v>824</v>
      </c>
      <c r="Z73" s="65">
        <v>1</v>
      </c>
      <c r="AA73" s="61" t="s">
        <v>133</v>
      </c>
      <c r="AB73" s="61" t="s">
        <v>134</v>
      </c>
      <c r="AC73" s="61" t="s">
        <v>825</v>
      </c>
      <c r="AD73" s="61" t="s">
        <v>825</v>
      </c>
      <c r="AE73" s="65" t="s">
        <v>41</v>
      </c>
      <c r="AF73" s="65">
        <v>4</v>
      </c>
      <c r="AG73" s="62">
        <v>1880000</v>
      </c>
    </row>
    <row r="74" spans="1:33" ht="235.85" customHeight="1" x14ac:dyDescent="0.25">
      <c r="A74" s="61" t="s">
        <v>826</v>
      </c>
      <c r="B74" s="61" t="s">
        <v>827</v>
      </c>
      <c r="C74" s="61" t="s">
        <v>33</v>
      </c>
      <c r="D74" s="61" t="s">
        <v>828</v>
      </c>
      <c r="E74" s="61" t="s">
        <v>279</v>
      </c>
      <c r="F74" s="61" t="s">
        <v>34</v>
      </c>
      <c r="G74" s="61" t="s">
        <v>35</v>
      </c>
      <c r="H74" s="61" t="s">
        <v>453</v>
      </c>
      <c r="I74" s="61" t="s">
        <v>778</v>
      </c>
      <c r="J74" s="61" t="s">
        <v>779</v>
      </c>
      <c r="K74" s="61" t="s">
        <v>829</v>
      </c>
      <c r="L74" s="61" t="s">
        <v>781</v>
      </c>
      <c r="M74" s="61" t="s">
        <v>782</v>
      </c>
      <c r="N74" s="61" t="s">
        <v>783</v>
      </c>
      <c r="O74" s="61" t="s">
        <v>784</v>
      </c>
      <c r="P74" s="61" t="s">
        <v>785</v>
      </c>
      <c r="Q74" s="61" t="s">
        <v>786</v>
      </c>
      <c r="R74" s="61" t="s">
        <v>830</v>
      </c>
      <c r="S74" s="61" t="s">
        <v>831</v>
      </c>
      <c r="T74" s="61" t="s">
        <v>832</v>
      </c>
      <c r="U74" s="61" t="s">
        <v>126</v>
      </c>
      <c r="V74" s="61" t="s">
        <v>126</v>
      </c>
      <c r="W74" s="61" t="s">
        <v>127</v>
      </c>
      <c r="X74" s="61" t="s">
        <v>51</v>
      </c>
      <c r="Y74" s="61" t="s">
        <v>833</v>
      </c>
      <c r="Z74" s="65">
        <v>1</v>
      </c>
      <c r="AA74" s="61" t="s">
        <v>791</v>
      </c>
      <c r="AB74" s="61" t="s">
        <v>792</v>
      </c>
      <c r="AC74" s="61" t="s">
        <v>778</v>
      </c>
      <c r="AD74" s="61" t="s">
        <v>778</v>
      </c>
      <c r="AE74" s="65" t="s">
        <v>41</v>
      </c>
      <c r="AF74" s="65">
        <v>1</v>
      </c>
      <c r="AG74" s="62">
        <v>800000</v>
      </c>
    </row>
    <row r="75" spans="1:33" ht="235.85" customHeight="1" x14ac:dyDescent="0.25">
      <c r="A75" s="61" t="s">
        <v>834</v>
      </c>
      <c r="B75" s="61" t="s">
        <v>835</v>
      </c>
      <c r="C75" s="61" t="s">
        <v>33</v>
      </c>
      <c r="D75" s="61" t="s">
        <v>836</v>
      </c>
      <c r="E75" s="61" t="s">
        <v>279</v>
      </c>
      <c r="F75" s="61" t="s">
        <v>34</v>
      </c>
      <c r="G75" s="61" t="s">
        <v>35</v>
      </c>
      <c r="H75" s="61" t="s">
        <v>46</v>
      </c>
      <c r="I75" s="61" t="s">
        <v>837</v>
      </c>
      <c r="J75" s="61" t="s">
        <v>838</v>
      </c>
      <c r="K75" s="61" t="s">
        <v>839</v>
      </c>
      <c r="L75" s="61" t="s">
        <v>840</v>
      </c>
      <c r="M75" s="61" t="s">
        <v>841</v>
      </c>
      <c r="N75" s="61" t="s">
        <v>842</v>
      </c>
      <c r="O75" s="61" t="s">
        <v>784</v>
      </c>
      <c r="P75" s="61" t="s">
        <v>784</v>
      </c>
      <c r="Q75" s="61" t="s">
        <v>843</v>
      </c>
      <c r="R75" s="61" t="s">
        <v>844</v>
      </c>
      <c r="S75" s="61" t="s">
        <v>845</v>
      </c>
      <c r="T75" s="61" t="s">
        <v>846</v>
      </c>
      <c r="U75" s="61" t="s">
        <v>126</v>
      </c>
      <c r="V75" s="61" t="s">
        <v>126</v>
      </c>
      <c r="W75" s="61" t="s">
        <v>127</v>
      </c>
      <c r="X75" s="61" t="s">
        <v>44</v>
      </c>
      <c r="Y75" s="61" t="s">
        <v>847</v>
      </c>
      <c r="Z75" s="65">
        <v>1</v>
      </c>
      <c r="AA75" s="61" t="s">
        <v>848</v>
      </c>
      <c r="AB75" s="61" t="s">
        <v>849</v>
      </c>
      <c r="AC75" s="61" t="s">
        <v>837</v>
      </c>
      <c r="AD75" s="61" t="s">
        <v>837</v>
      </c>
      <c r="AE75" s="65" t="s">
        <v>130</v>
      </c>
      <c r="AF75" s="65">
        <v>5</v>
      </c>
      <c r="AG75" s="62">
        <v>800000</v>
      </c>
    </row>
    <row r="76" spans="1:33" ht="235.85" customHeight="1" x14ac:dyDescent="0.25">
      <c r="A76" s="61" t="s">
        <v>850</v>
      </c>
      <c r="B76" s="61" t="s">
        <v>851</v>
      </c>
      <c r="C76" s="61" t="s">
        <v>33</v>
      </c>
      <c r="D76" s="61" t="s">
        <v>852</v>
      </c>
      <c r="E76" s="61" t="s">
        <v>279</v>
      </c>
      <c r="F76" s="61" t="s">
        <v>34</v>
      </c>
      <c r="G76" s="61" t="s">
        <v>35</v>
      </c>
      <c r="H76" s="61" t="s">
        <v>853</v>
      </c>
      <c r="I76" s="61" t="s">
        <v>854</v>
      </c>
      <c r="J76" s="61" t="s">
        <v>855</v>
      </c>
      <c r="K76" s="61" t="s">
        <v>856</v>
      </c>
      <c r="L76" s="61" t="s">
        <v>857</v>
      </c>
      <c r="M76" s="61" t="s">
        <v>858</v>
      </c>
      <c r="N76" s="61" t="s">
        <v>859</v>
      </c>
      <c r="O76" s="61" t="s">
        <v>784</v>
      </c>
      <c r="P76" s="61" t="s">
        <v>784</v>
      </c>
      <c r="Q76" s="61" t="s">
        <v>804</v>
      </c>
      <c r="R76" s="61" t="s">
        <v>860</v>
      </c>
      <c r="S76" s="61" t="s">
        <v>861</v>
      </c>
      <c r="T76" s="61" t="s">
        <v>862</v>
      </c>
      <c r="U76" s="61" t="s">
        <v>126</v>
      </c>
      <c r="V76" s="61" t="s">
        <v>126</v>
      </c>
      <c r="W76" s="61" t="s">
        <v>127</v>
      </c>
      <c r="X76" s="61" t="s">
        <v>44</v>
      </c>
      <c r="Y76" s="61" t="s">
        <v>863</v>
      </c>
      <c r="Z76" s="65">
        <v>1</v>
      </c>
      <c r="AA76" s="61" t="s">
        <v>128</v>
      </c>
      <c r="AB76" s="61" t="s">
        <v>129</v>
      </c>
      <c r="AC76" s="61" t="s">
        <v>864</v>
      </c>
      <c r="AD76" s="61" t="s">
        <v>864</v>
      </c>
      <c r="AE76" s="65" t="s">
        <v>130</v>
      </c>
      <c r="AF76" s="65">
        <v>1</v>
      </c>
      <c r="AG76" s="62">
        <v>1035000</v>
      </c>
    </row>
    <row r="77" spans="1:33" ht="235.85" customHeight="1" x14ac:dyDescent="0.25">
      <c r="A77" s="61" t="s">
        <v>865</v>
      </c>
      <c r="B77" s="61" t="s">
        <v>866</v>
      </c>
      <c r="C77" s="61" t="s">
        <v>33</v>
      </c>
      <c r="D77" s="61" t="s">
        <v>867</v>
      </c>
      <c r="E77" s="61" t="s">
        <v>279</v>
      </c>
      <c r="F77" s="61" t="s">
        <v>45</v>
      </c>
      <c r="G77" s="61" t="s">
        <v>42</v>
      </c>
      <c r="H77" s="61" t="s">
        <v>868</v>
      </c>
      <c r="I77" s="61" t="s">
        <v>869</v>
      </c>
      <c r="J77" s="61" t="s">
        <v>870</v>
      </c>
      <c r="K77" s="61" t="s">
        <v>871</v>
      </c>
      <c r="L77" s="61" t="s">
        <v>872</v>
      </c>
      <c r="M77" s="61" t="s">
        <v>873</v>
      </c>
      <c r="N77" s="61" t="s">
        <v>874</v>
      </c>
      <c r="O77" s="61" t="s">
        <v>875</v>
      </c>
      <c r="P77" s="61" t="s">
        <v>876</v>
      </c>
      <c r="Q77" s="61" t="s">
        <v>877</v>
      </c>
      <c r="R77" s="61" t="s">
        <v>878</v>
      </c>
      <c r="S77" s="61" t="s">
        <v>879</v>
      </c>
      <c r="T77" s="61" t="s">
        <v>880</v>
      </c>
      <c r="U77" s="61" t="s">
        <v>140</v>
      </c>
      <c r="V77" s="61" t="s">
        <v>141</v>
      </c>
      <c r="W77" s="61" t="s">
        <v>142</v>
      </c>
      <c r="X77" s="61" t="s">
        <v>54</v>
      </c>
      <c r="Y77" s="61" t="s">
        <v>881</v>
      </c>
      <c r="Z77" s="65">
        <v>1</v>
      </c>
      <c r="AA77" s="61" t="s">
        <v>882</v>
      </c>
      <c r="AB77" s="61" t="s">
        <v>883</v>
      </c>
      <c r="AC77" s="61" t="s">
        <v>869</v>
      </c>
      <c r="AD77" s="61" t="s">
        <v>144</v>
      </c>
      <c r="AE77" s="65" t="s">
        <v>884</v>
      </c>
      <c r="AF77" s="65">
        <v>1</v>
      </c>
      <c r="AG77" s="62">
        <v>840000</v>
      </c>
    </row>
    <row r="78" spans="1:33" ht="235.85" customHeight="1" x14ac:dyDescent="0.25">
      <c r="A78" s="61" t="s">
        <v>885</v>
      </c>
      <c r="B78" s="61" t="s">
        <v>794</v>
      </c>
      <c r="C78" s="61" t="s">
        <v>33</v>
      </c>
      <c r="D78" s="61" t="s">
        <v>886</v>
      </c>
      <c r="E78" s="61" t="s">
        <v>279</v>
      </c>
      <c r="F78" s="61" t="s">
        <v>45</v>
      </c>
      <c r="G78" s="61" t="s">
        <v>56</v>
      </c>
      <c r="H78" s="61" t="s">
        <v>887</v>
      </c>
      <c r="I78" s="61" t="s">
        <v>888</v>
      </c>
      <c r="J78" s="61" t="s">
        <v>889</v>
      </c>
      <c r="K78" s="61" t="s">
        <v>890</v>
      </c>
      <c r="L78" s="61" t="s">
        <v>891</v>
      </c>
      <c r="M78" s="61" t="s">
        <v>892</v>
      </c>
      <c r="N78" s="61" t="s">
        <v>893</v>
      </c>
      <c r="O78" s="61" t="s">
        <v>894</v>
      </c>
      <c r="P78" s="61" t="s">
        <v>895</v>
      </c>
      <c r="Q78" s="61" t="s">
        <v>896</v>
      </c>
      <c r="R78" s="61" t="s">
        <v>897</v>
      </c>
      <c r="S78" s="61" t="s">
        <v>898</v>
      </c>
      <c r="T78" s="61" t="s">
        <v>880</v>
      </c>
      <c r="U78" s="61" t="s">
        <v>140</v>
      </c>
      <c r="V78" s="61" t="s">
        <v>141</v>
      </c>
      <c r="W78" s="61" t="s">
        <v>142</v>
      </c>
      <c r="X78" s="61" t="s">
        <v>85</v>
      </c>
      <c r="Y78" s="61" t="s">
        <v>899</v>
      </c>
      <c r="Z78" s="65">
        <v>1</v>
      </c>
      <c r="AA78" s="61" t="s">
        <v>135</v>
      </c>
      <c r="AB78" s="61" t="s">
        <v>901</v>
      </c>
      <c r="AC78" s="61" t="s">
        <v>888</v>
      </c>
      <c r="AD78" s="61" t="s">
        <v>144</v>
      </c>
      <c r="AE78" s="65" t="s">
        <v>137</v>
      </c>
      <c r="AF78" s="65">
        <v>6</v>
      </c>
      <c r="AG78" s="62">
        <v>5400000</v>
      </c>
    </row>
    <row r="79" spans="1:33" ht="235.85" customHeight="1" x14ac:dyDescent="0.25">
      <c r="A79" s="61" t="s">
        <v>885</v>
      </c>
      <c r="B79" s="61" t="s">
        <v>794</v>
      </c>
      <c r="C79" s="61" t="s">
        <v>33</v>
      </c>
      <c r="D79" s="61" t="s">
        <v>886</v>
      </c>
      <c r="E79" s="61" t="s">
        <v>279</v>
      </c>
      <c r="F79" s="61" t="s">
        <v>45</v>
      </c>
      <c r="G79" s="61" t="s">
        <v>56</v>
      </c>
      <c r="H79" s="61" t="s">
        <v>887</v>
      </c>
      <c r="I79" s="61" t="s">
        <v>888</v>
      </c>
      <c r="J79" s="61" t="s">
        <v>889</v>
      </c>
      <c r="K79" s="61" t="s">
        <v>890</v>
      </c>
      <c r="L79" s="61" t="s">
        <v>891</v>
      </c>
      <c r="M79" s="61" t="s">
        <v>892</v>
      </c>
      <c r="N79" s="61" t="s">
        <v>893</v>
      </c>
      <c r="O79" s="61" t="s">
        <v>894</v>
      </c>
      <c r="P79" s="61" t="s">
        <v>895</v>
      </c>
      <c r="Q79" s="61" t="s">
        <v>896</v>
      </c>
      <c r="R79" s="61" t="s">
        <v>897</v>
      </c>
      <c r="S79" s="61" t="s">
        <v>898</v>
      </c>
      <c r="T79" s="61" t="s">
        <v>880</v>
      </c>
      <c r="U79" s="61" t="s">
        <v>140</v>
      </c>
      <c r="V79" s="61" t="s">
        <v>141</v>
      </c>
      <c r="W79" s="61" t="s">
        <v>142</v>
      </c>
      <c r="X79" s="61" t="s">
        <v>85</v>
      </c>
      <c r="Y79" s="61" t="s">
        <v>899</v>
      </c>
      <c r="Z79" s="65">
        <v>2</v>
      </c>
      <c r="AA79" s="61" t="s">
        <v>135</v>
      </c>
      <c r="AB79" s="61" t="s">
        <v>900</v>
      </c>
      <c r="AC79" s="61" t="s">
        <v>888</v>
      </c>
      <c r="AD79" s="61" t="s">
        <v>144</v>
      </c>
      <c r="AE79" s="65" t="s">
        <v>137</v>
      </c>
      <c r="AF79" s="65">
        <v>2</v>
      </c>
      <c r="AG79" s="62">
        <v>5600000</v>
      </c>
    </row>
    <row r="80" spans="1:33" ht="235.85" customHeight="1" x14ac:dyDescent="0.25">
      <c r="A80" s="61" t="s">
        <v>885</v>
      </c>
      <c r="B80" s="61" t="s">
        <v>794</v>
      </c>
      <c r="C80" s="61" t="s">
        <v>33</v>
      </c>
      <c r="D80" s="61" t="s">
        <v>886</v>
      </c>
      <c r="E80" s="61" t="s">
        <v>279</v>
      </c>
      <c r="F80" s="61" t="s">
        <v>45</v>
      </c>
      <c r="G80" s="61" t="s">
        <v>56</v>
      </c>
      <c r="H80" s="61" t="s">
        <v>887</v>
      </c>
      <c r="I80" s="61" t="s">
        <v>888</v>
      </c>
      <c r="J80" s="61" t="s">
        <v>889</v>
      </c>
      <c r="K80" s="61" t="s">
        <v>890</v>
      </c>
      <c r="L80" s="61" t="s">
        <v>891</v>
      </c>
      <c r="M80" s="61" t="s">
        <v>892</v>
      </c>
      <c r="N80" s="61" t="s">
        <v>893</v>
      </c>
      <c r="O80" s="61" t="s">
        <v>894</v>
      </c>
      <c r="P80" s="61" t="s">
        <v>895</v>
      </c>
      <c r="Q80" s="61" t="s">
        <v>896</v>
      </c>
      <c r="R80" s="61" t="s">
        <v>897</v>
      </c>
      <c r="S80" s="61" t="s">
        <v>898</v>
      </c>
      <c r="T80" s="61" t="s">
        <v>880</v>
      </c>
      <c r="U80" s="61" t="s">
        <v>140</v>
      </c>
      <c r="V80" s="61" t="s">
        <v>141</v>
      </c>
      <c r="W80" s="61" t="s">
        <v>142</v>
      </c>
      <c r="X80" s="61" t="s">
        <v>85</v>
      </c>
      <c r="Y80" s="61" t="s">
        <v>899</v>
      </c>
      <c r="Z80" s="65">
        <v>3</v>
      </c>
      <c r="AA80" s="61" t="s">
        <v>135</v>
      </c>
      <c r="AB80" s="61" t="s">
        <v>902</v>
      </c>
      <c r="AC80" s="61" t="s">
        <v>888</v>
      </c>
      <c r="AD80" s="61" t="s">
        <v>144</v>
      </c>
      <c r="AE80" s="65" t="s">
        <v>137</v>
      </c>
      <c r="AF80" s="65">
        <v>1</v>
      </c>
      <c r="AG80" s="62">
        <v>1490000</v>
      </c>
    </row>
    <row r="81" spans="1:33" ht="235.85" customHeight="1" x14ac:dyDescent="0.25">
      <c r="A81" s="61" t="s">
        <v>903</v>
      </c>
      <c r="B81" s="61" t="s">
        <v>904</v>
      </c>
      <c r="C81" s="61" t="s">
        <v>33</v>
      </c>
      <c r="D81" s="61" t="s">
        <v>905</v>
      </c>
      <c r="E81" s="61" t="s">
        <v>248</v>
      </c>
      <c r="F81" s="61" t="s">
        <v>34</v>
      </c>
      <c r="G81" s="61" t="s">
        <v>35</v>
      </c>
      <c r="H81" s="61" t="s">
        <v>906</v>
      </c>
      <c r="I81" s="61" t="s">
        <v>907</v>
      </c>
      <c r="J81" s="61" t="s">
        <v>908</v>
      </c>
      <c r="K81" s="61" t="s">
        <v>909</v>
      </c>
      <c r="L81" s="61" t="s">
        <v>910</v>
      </c>
      <c r="M81" s="61" t="s">
        <v>911</v>
      </c>
      <c r="N81" s="61" t="s">
        <v>912</v>
      </c>
      <c r="O81" s="61" t="s">
        <v>913</v>
      </c>
      <c r="P81" s="61" t="s">
        <v>914</v>
      </c>
      <c r="Q81" s="61" t="s">
        <v>915</v>
      </c>
      <c r="R81" s="61" t="s">
        <v>916</v>
      </c>
      <c r="S81" s="61" t="s">
        <v>917</v>
      </c>
      <c r="T81" s="61" t="s">
        <v>918</v>
      </c>
      <c r="U81" s="61" t="s">
        <v>140</v>
      </c>
      <c r="V81" s="61" t="s">
        <v>141</v>
      </c>
      <c r="W81" s="61" t="s">
        <v>142</v>
      </c>
      <c r="X81" s="61" t="s">
        <v>54</v>
      </c>
      <c r="Y81" s="61" t="s">
        <v>919</v>
      </c>
      <c r="Z81" s="65">
        <v>1</v>
      </c>
      <c r="AA81" s="61" t="s">
        <v>145</v>
      </c>
      <c r="AB81" s="61" t="s">
        <v>146</v>
      </c>
      <c r="AC81" s="61" t="s">
        <v>907</v>
      </c>
      <c r="AD81" s="61" t="s">
        <v>144</v>
      </c>
      <c r="AE81" s="65" t="s">
        <v>147</v>
      </c>
      <c r="AF81" s="65">
        <v>36</v>
      </c>
      <c r="AG81" s="62">
        <v>90000000</v>
      </c>
    </row>
    <row r="82" spans="1:33" ht="235.85" customHeight="1" x14ac:dyDescent="0.25">
      <c r="A82" s="61" t="s">
        <v>920</v>
      </c>
      <c r="B82" s="61" t="s">
        <v>921</v>
      </c>
      <c r="C82" s="61" t="s">
        <v>33</v>
      </c>
      <c r="D82" s="61" t="s">
        <v>922</v>
      </c>
      <c r="E82" s="61" t="s">
        <v>279</v>
      </c>
      <c r="F82" s="61" t="s">
        <v>34</v>
      </c>
      <c r="G82" s="61" t="s">
        <v>35</v>
      </c>
      <c r="H82" s="61" t="s">
        <v>868</v>
      </c>
      <c r="I82" s="61"/>
      <c r="J82" s="61" t="s">
        <v>870</v>
      </c>
      <c r="K82" s="61" t="s">
        <v>871</v>
      </c>
      <c r="L82" s="61" t="s">
        <v>872</v>
      </c>
      <c r="M82" s="61" t="s">
        <v>873</v>
      </c>
      <c r="N82" s="61" t="s">
        <v>874</v>
      </c>
      <c r="O82" s="61" t="s">
        <v>923</v>
      </c>
      <c r="P82" s="61" t="s">
        <v>876</v>
      </c>
      <c r="Q82" s="61" t="s">
        <v>924</v>
      </c>
      <c r="R82" s="61" t="s">
        <v>925</v>
      </c>
      <c r="S82" s="61" t="s">
        <v>926</v>
      </c>
      <c r="T82" s="61" t="s">
        <v>927</v>
      </c>
      <c r="U82" s="61" t="s">
        <v>140</v>
      </c>
      <c r="V82" s="61" t="s">
        <v>141</v>
      </c>
      <c r="W82" s="61" t="s">
        <v>142</v>
      </c>
      <c r="X82" s="61" t="s">
        <v>54</v>
      </c>
      <c r="Y82" s="61" t="s">
        <v>928</v>
      </c>
      <c r="Z82" s="65">
        <v>1</v>
      </c>
      <c r="AA82" s="61" t="s">
        <v>882</v>
      </c>
      <c r="AB82" s="61" t="s">
        <v>883</v>
      </c>
      <c r="AC82" s="61" t="s">
        <v>869</v>
      </c>
      <c r="AD82" s="61" t="s">
        <v>144</v>
      </c>
      <c r="AE82" s="65" t="s">
        <v>884</v>
      </c>
      <c r="AF82" s="65">
        <v>1</v>
      </c>
      <c r="AG82" s="62">
        <v>840000</v>
      </c>
    </row>
    <row r="83" spans="1:33" ht="235.85" customHeight="1" x14ac:dyDescent="0.25">
      <c r="A83" s="61" t="s">
        <v>929</v>
      </c>
      <c r="B83" s="61"/>
      <c r="C83" s="61" t="s">
        <v>159</v>
      </c>
      <c r="D83" s="61" t="s">
        <v>930</v>
      </c>
      <c r="E83" s="61" t="s">
        <v>472</v>
      </c>
      <c r="F83" s="61" t="s">
        <v>34</v>
      </c>
      <c r="G83" s="61" t="s">
        <v>35</v>
      </c>
      <c r="H83" s="61" t="s">
        <v>931</v>
      </c>
      <c r="I83" s="61" t="s">
        <v>932</v>
      </c>
      <c r="J83" s="61" t="s">
        <v>933</v>
      </c>
      <c r="K83" s="61" t="s">
        <v>934</v>
      </c>
      <c r="L83" s="61" t="s">
        <v>935</v>
      </c>
      <c r="M83" s="61" t="s">
        <v>936</v>
      </c>
      <c r="N83" s="61" t="s">
        <v>937</v>
      </c>
      <c r="O83" s="61" t="s">
        <v>938</v>
      </c>
      <c r="P83" s="61" t="s">
        <v>939</v>
      </c>
      <c r="Q83" s="61" t="s">
        <v>940</v>
      </c>
      <c r="R83" s="61" t="s">
        <v>941</v>
      </c>
      <c r="S83" s="61" t="s">
        <v>942</v>
      </c>
      <c r="T83" s="61"/>
      <c r="U83" s="61" t="s">
        <v>140</v>
      </c>
      <c r="V83" s="61" t="s">
        <v>141</v>
      </c>
      <c r="W83" s="61" t="s">
        <v>142</v>
      </c>
      <c r="X83" s="61"/>
      <c r="Y83" s="61"/>
      <c r="Z83" s="65">
        <v>1</v>
      </c>
      <c r="AA83" s="61" t="s">
        <v>262</v>
      </c>
      <c r="AB83" s="61" t="s">
        <v>946</v>
      </c>
      <c r="AC83" s="61" t="s">
        <v>951</v>
      </c>
      <c r="AD83" s="61" t="s">
        <v>144</v>
      </c>
      <c r="AE83" s="65" t="s">
        <v>62</v>
      </c>
      <c r="AF83" s="65">
        <v>1</v>
      </c>
      <c r="AG83" s="62">
        <v>9605000</v>
      </c>
    </row>
    <row r="84" spans="1:33" ht="235.85" customHeight="1" x14ac:dyDescent="0.25">
      <c r="A84" s="61" t="s">
        <v>929</v>
      </c>
      <c r="B84" s="61"/>
      <c r="C84" s="61" t="s">
        <v>159</v>
      </c>
      <c r="D84" s="61" t="s">
        <v>930</v>
      </c>
      <c r="E84" s="61" t="s">
        <v>472</v>
      </c>
      <c r="F84" s="61" t="s">
        <v>34</v>
      </c>
      <c r="G84" s="61" t="s">
        <v>35</v>
      </c>
      <c r="H84" s="61" t="s">
        <v>931</v>
      </c>
      <c r="I84" s="61" t="s">
        <v>932</v>
      </c>
      <c r="J84" s="61" t="s">
        <v>933</v>
      </c>
      <c r="K84" s="61" t="s">
        <v>934</v>
      </c>
      <c r="L84" s="61" t="s">
        <v>935</v>
      </c>
      <c r="M84" s="61" t="s">
        <v>936</v>
      </c>
      <c r="N84" s="61" t="s">
        <v>937</v>
      </c>
      <c r="O84" s="61" t="s">
        <v>938</v>
      </c>
      <c r="P84" s="61" t="s">
        <v>939</v>
      </c>
      <c r="Q84" s="61" t="s">
        <v>940</v>
      </c>
      <c r="R84" s="61" t="s">
        <v>941</v>
      </c>
      <c r="S84" s="61" t="s">
        <v>942</v>
      </c>
      <c r="T84" s="61"/>
      <c r="U84" s="61" t="s">
        <v>140</v>
      </c>
      <c r="V84" s="61" t="s">
        <v>141</v>
      </c>
      <c r="W84" s="61" t="s">
        <v>142</v>
      </c>
      <c r="X84" s="61"/>
      <c r="Y84" s="61"/>
      <c r="Z84" s="65">
        <v>2</v>
      </c>
      <c r="AA84" s="61" t="s">
        <v>262</v>
      </c>
      <c r="AB84" s="61" t="s">
        <v>946</v>
      </c>
      <c r="AC84" s="61" t="s">
        <v>950</v>
      </c>
      <c r="AD84" s="61" t="s">
        <v>144</v>
      </c>
      <c r="AE84" s="65" t="s">
        <v>62</v>
      </c>
      <c r="AF84" s="65">
        <v>1</v>
      </c>
      <c r="AG84" s="62">
        <v>19210000</v>
      </c>
    </row>
    <row r="85" spans="1:33" ht="235.85" customHeight="1" x14ac:dyDescent="0.25">
      <c r="A85" s="61" t="s">
        <v>929</v>
      </c>
      <c r="B85" s="61"/>
      <c r="C85" s="61" t="s">
        <v>159</v>
      </c>
      <c r="D85" s="61" t="s">
        <v>930</v>
      </c>
      <c r="E85" s="61" t="s">
        <v>472</v>
      </c>
      <c r="F85" s="61" t="s">
        <v>34</v>
      </c>
      <c r="G85" s="61" t="s">
        <v>35</v>
      </c>
      <c r="H85" s="61" t="s">
        <v>931</v>
      </c>
      <c r="I85" s="61" t="s">
        <v>932</v>
      </c>
      <c r="J85" s="61" t="s">
        <v>933</v>
      </c>
      <c r="K85" s="61" t="s">
        <v>934</v>
      </c>
      <c r="L85" s="61" t="s">
        <v>935</v>
      </c>
      <c r="M85" s="61" t="s">
        <v>936</v>
      </c>
      <c r="N85" s="61" t="s">
        <v>937</v>
      </c>
      <c r="O85" s="61" t="s">
        <v>938</v>
      </c>
      <c r="P85" s="61" t="s">
        <v>939</v>
      </c>
      <c r="Q85" s="61" t="s">
        <v>940</v>
      </c>
      <c r="R85" s="61" t="s">
        <v>941</v>
      </c>
      <c r="S85" s="61" t="s">
        <v>942</v>
      </c>
      <c r="T85" s="61"/>
      <c r="U85" s="61" t="s">
        <v>140</v>
      </c>
      <c r="V85" s="61" t="s">
        <v>141</v>
      </c>
      <c r="W85" s="61" t="s">
        <v>142</v>
      </c>
      <c r="X85" s="61"/>
      <c r="Y85" s="61"/>
      <c r="Z85" s="65">
        <v>3</v>
      </c>
      <c r="AA85" s="61" t="s">
        <v>262</v>
      </c>
      <c r="AB85" s="61" t="s">
        <v>946</v>
      </c>
      <c r="AC85" s="61" t="s">
        <v>949</v>
      </c>
      <c r="AD85" s="61" t="s">
        <v>144</v>
      </c>
      <c r="AE85" s="65" t="s">
        <v>62</v>
      </c>
      <c r="AF85" s="65">
        <v>1</v>
      </c>
      <c r="AG85" s="62">
        <v>76840000</v>
      </c>
    </row>
    <row r="86" spans="1:33" ht="235.85" customHeight="1" x14ac:dyDescent="0.25">
      <c r="A86" s="61" t="s">
        <v>929</v>
      </c>
      <c r="B86" s="61"/>
      <c r="C86" s="61" t="s">
        <v>159</v>
      </c>
      <c r="D86" s="61" t="s">
        <v>930</v>
      </c>
      <c r="E86" s="61" t="s">
        <v>472</v>
      </c>
      <c r="F86" s="61" t="s">
        <v>34</v>
      </c>
      <c r="G86" s="61" t="s">
        <v>35</v>
      </c>
      <c r="H86" s="61" t="s">
        <v>931</v>
      </c>
      <c r="I86" s="61" t="s">
        <v>932</v>
      </c>
      <c r="J86" s="61" t="s">
        <v>933</v>
      </c>
      <c r="K86" s="61" t="s">
        <v>934</v>
      </c>
      <c r="L86" s="61" t="s">
        <v>935</v>
      </c>
      <c r="M86" s="61" t="s">
        <v>936</v>
      </c>
      <c r="N86" s="61" t="s">
        <v>937</v>
      </c>
      <c r="O86" s="61" t="s">
        <v>938</v>
      </c>
      <c r="P86" s="61" t="s">
        <v>939</v>
      </c>
      <c r="Q86" s="61" t="s">
        <v>940</v>
      </c>
      <c r="R86" s="61" t="s">
        <v>941</v>
      </c>
      <c r="S86" s="61" t="s">
        <v>942</v>
      </c>
      <c r="T86" s="61"/>
      <c r="U86" s="61" t="s">
        <v>140</v>
      </c>
      <c r="V86" s="61" t="s">
        <v>141</v>
      </c>
      <c r="W86" s="61" t="s">
        <v>142</v>
      </c>
      <c r="X86" s="61"/>
      <c r="Y86" s="61"/>
      <c r="Z86" s="65">
        <v>4</v>
      </c>
      <c r="AA86" s="61" t="s">
        <v>262</v>
      </c>
      <c r="AB86" s="61" t="s">
        <v>946</v>
      </c>
      <c r="AC86" s="61" t="s">
        <v>952</v>
      </c>
      <c r="AD86" s="61" t="s">
        <v>144</v>
      </c>
      <c r="AE86" s="65" t="s">
        <v>62</v>
      </c>
      <c r="AF86" s="65">
        <v>1</v>
      </c>
      <c r="AG86" s="62">
        <v>19210000</v>
      </c>
    </row>
    <row r="87" spans="1:33" ht="235.85" customHeight="1" x14ac:dyDescent="0.25">
      <c r="A87" s="61" t="s">
        <v>929</v>
      </c>
      <c r="B87" s="61"/>
      <c r="C87" s="61" t="s">
        <v>159</v>
      </c>
      <c r="D87" s="61" t="s">
        <v>930</v>
      </c>
      <c r="E87" s="61" t="s">
        <v>472</v>
      </c>
      <c r="F87" s="61" t="s">
        <v>34</v>
      </c>
      <c r="G87" s="61" t="s">
        <v>35</v>
      </c>
      <c r="H87" s="61" t="s">
        <v>931</v>
      </c>
      <c r="I87" s="61" t="s">
        <v>932</v>
      </c>
      <c r="J87" s="61" t="s">
        <v>933</v>
      </c>
      <c r="K87" s="61" t="s">
        <v>934</v>
      </c>
      <c r="L87" s="61" t="s">
        <v>935</v>
      </c>
      <c r="M87" s="61" t="s">
        <v>936</v>
      </c>
      <c r="N87" s="61" t="s">
        <v>937</v>
      </c>
      <c r="O87" s="61" t="s">
        <v>938</v>
      </c>
      <c r="P87" s="61" t="s">
        <v>939</v>
      </c>
      <c r="Q87" s="61" t="s">
        <v>940</v>
      </c>
      <c r="R87" s="61" t="s">
        <v>941</v>
      </c>
      <c r="S87" s="61" t="s">
        <v>942</v>
      </c>
      <c r="T87" s="61"/>
      <c r="U87" s="61" t="s">
        <v>140</v>
      </c>
      <c r="V87" s="61" t="s">
        <v>141</v>
      </c>
      <c r="W87" s="61" t="s">
        <v>142</v>
      </c>
      <c r="X87" s="61"/>
      <c r="Y87" s="61"/>
      <c r="Z87" s="65">
        <v>5</v>
      </c>
      <c r="AA87" s="61" t="s">
        <v>262</v>
      </c>
      <c r="AB87" s="61" t="s">
        <v>946</v>
      </c>
      <c r="AC87" s="61" t="s">
        <v>948</v>
      </c>
      <c r="AD87" s="61" t="s">
        <v>144</v>
      </c>
      <c r="AE87" s="65" t="s">
        <v>62</v>
      </c>
      <c r="AF87" s="65">
        <v>1</v>
      </c>
      <c r="AG87" s="62">
        <v>9605000</v>
      </c>
    </row>
    <row r="88" spans="1:33" ht="235.85" customHeight="1" x14ac:dyDescent="0.25">
      <c r="A88" s="61" t="s">
        <v>929</v>
      </c>
      <c r="B88" s="61"/>
      <c r="C88" s="61" t="s">
        <v>159</v>
      </c>
      <c r="D88" s="61" t="s">
        <v>930</v>
      </c>
      <c r="E88" s="61" t="s">
        <v>472</v>
      </c>
      <c r="F88" s="61" t="s">
        <v>34</v>
      </c>
      <c r="G88" s="61" t="s">
        <v>35</v>
      </c>
      <c r="H88" s="61" t="s">
        <v>931</v>
      </c>
      <c r="I88" s="61" t="s">
        <v>932</v>
      </c>
      <c r="J88" s="61" t="s">
        <v>933</v>
      </c>
      <c r="K88" s="61" t="s">
        <v>934</v>
      </c>
      <c r="L88" s="61" t="s">
        <v>935</v>
      </c>
      <c r="M88" s="61" t="s">
        <v>936</v>
      </c>
      <c r="N88" s="61" t="s">
        <v>937</v>
      </c>
      <c r="O88" s="61" t="s">
        <v>938</v>
      </c>
      <c r="P88" s="61" t="s">
        <v>939</v>
      </c>
      <c r="Q88" s="61" t="s">
        <v>940</v>
      </c>
      <c r="R88" s="61" t="s">
        <v>941</v>
      </c>
      <c r="S88" s="61" t="s">
        <v>942</v>
      </c>
      <c r="T88" s="61"/>
      <c r="U88" s="61" t="s">
        <v>140</v>
      </c>
      <c r="V88" s="61" t="s">
        <v>141</v>
      </c>
      <c r="W88" s="61" t="s">
        <v>142</v>
      </c>
      <c r="X88" s="61"/>
      <c r="Y88" s="61"/>
      <c r="Z88" s="65">
        <v>6</v>
      </c>
      <c r="AA88" s="61" t="s">
        <v>262</v>
      </c>
      <c r="AB88" s="61" t="s">
        <v>946</v>
      </c>
      <c r="AC88" s="61" t="s">
        <v>947</v>
      </c>
      <c r="AD88" s="61" t="s">
        <v>144</v>
      </c>
      <c r="AE88" s="65" t="s">
        <v>62</v>
      </c>
      <c r="AF88" s="65">
        <v>1</v>
      </c>
      <c r="AG88" s="62">
        <v>4802500</v>
      </c>
    </row>
    <row r="89" spans="1:33" ht="235.85" customHeight="1" x14ac:dyDescent="0.25">
      <c r="A89" s="61" t="s">
        <v>929</v>
      </c>
      <c r="B89" s="61"/>
      <c r="C89" s="61" t="s">
        <v>159</v>
      </c>
      <c r="D89" s="61" t="s">
        <v>930</v>
      </c>
      <c r="E89" s="61" t="s">
        <v>472</v>
      </c>
      <c r="F89" s="61" t="s">
        <v>34</v>
      </c>
      <c r="G89" s="61" t="s">
        <v>35</v>
      </c>
      <c r="H89" s="61" t="s">
        <v>931</v>
      </c>
      <c r="I89" s="61" t="s">
        <v>932</v>
      </c>
      <c r="J89" s="61" t="s">
        <v>933</v>
      </c>
      <c r="K89" s="61" t="s">
        <v>934</v>
      </c>
      <c r="L89" s="61" t="s">
        <v>935</v>
      </c>
      <c r="M89" s="61" t="s">
        <v>936</v>
      </c>
      <c r="N89" s="61" t="s">
        <v>937</v>
      </c>
      <c r="O89" s="61" t="s">
        <v>938</v>
      </c>
      <c r="P89" s="61" t="s">
        <v>939</v>
      </c>
      <c r="Q89" s="61" t="s">
        <v>940</v>
      </c>
      <c r="R89" s="61" t="s">
        <v>941</v>
      </c>
      <c r="S89" s="61" t="s">
        <v>942</v>
      </c>
      <c r="T89" s="61"/>
      <c r="U89" s="61" t="s">
        <v>140</v>
      </c>
      <c r="V89" s="61" t="s">
        <v>141</v>
      </c>
      <c r="W89" s="61" t="s">
        <v>142</v>
      </c>
      <c r="X89" s="61"/>
      <c r="Y89" s="61"/>
      <c r="Z89" s="65">
        <v>7</v>
      </c>
      <c r="AA89" s="61" t="s">
        <v>262</v>
      </c>
      <c r="AB89" s="61" t="s">
        <v>946</v>
      </c>
      <c r="AC89" s="61" t="s">
        <v>953</v>
      </c>
      <c r="AD89" s="61" t="s">
        <v>144</v>
      </c>
      <c r="AE89" s="65" t="s">
        <v>62</v>
      </c>
      <c r="AF89" s="65">
        <v>1</v>
      </c>
      <c r="AG89" s="62">
        <v>4802500</v>
      </c>
    </row>
    <row r="90" spans="1:33" ht="235.85" customHeight="1" x14ac:dyDescent="0.25">
      <c r="A90" s="61" t="s">
        <v>929</v>
      </c>
      <c r="B90" s="61"/>
      <c r="C90" s="61" t="s">
        <v>159</v>
      </c>
      <c r="D90" s="61" t="s">
        <v>930</v>
      </c>
      <c r="E90" s="61" t="s">
        <v>472</v>
      </c>
      <c r="F90" s="61" t="s">
        <v>34</v>
      </c>
      <c r="G90" s="61" t="s">
        <v>35</v>
      </c>
      <c r="H90" s="61" t="s">
        <v>931</v>
      </c>
      <c r="I90" s="61" t="s">
        <v>932</v>
      </c>
      <c r="J90" s="61" t="s">
        <v>933</v>
      </c>
      <c r="K90" s="61" t="s">
        <v>934</v>
      </c>
      <c r="L90" s="61" t="s">
        <v>935</v>
      </c>
      <c r="M90" s="61" t="s">
        <v>936</v>
      </c>
      <c r="N90" s="61" t="s">
        <v>937</v>
      </c>
      <c r="O90" s="61" t="s">
        <v>938</v>
      </c>
      <c r="P90" s="61" t="s">
        <v>939</v>
      </c>
      <c r="Q90" s="61" t="s">
        <v>940</v>
      </c>
      <c r="R90" s="61" t="s">
        <v>941</v>
      </c>
      <c r="S90" s="61" t="s">
        <v>942</v>
      </c>
      <c r="T90" s="61"/>
      <c r="U90" s="61" t="s">
        <v>140</v>
      </c>
      <c r="V90" s="61" t="s">
        <v>141</v>
      </c>
      <c r="W90" s="61" t="s">
        <v>142</v>
      </c>
      <c r="X90" s="61"/>
      <c r="Y90" s="61"/>
      <c r="Z90" s="65">
        <v>8</v>
      </c>
      <c r="AA90" s="61" t="s">
        <v>943</v>
      </c>
      <c r="AB90" s="61" t="s">
        <v>944</v>
      </c>
      <c r="AC90" s="61" t="s">
        <v>945</v>
      </c>
      <c r="AD90" s="61" t="s">
        <v>144</v>
      </c>
      <c r="AE90" s="65" t="s">
        <v>62</v>
      </c>
      <c r="AF90" s="65">
        <v>1</v>
      </c>
      <c r="AG90" s="62">
        <v>57630000</v>
      </c>
    </row>
    <row r="91" spans="1:33" ht="235.85" customHeight="1" x14ac:dyDescent="0.25">
      <c r="A91" s="61" t="s">
        <v>954</v>
      </c>
      <c r="B91" s="61" t="s">
        <v>955</v>
      </c>
      <c r="C91" s="61" t="s">
        <v>33</v>
      </c>
      <c r="D91" s="61" t="s">
        <v>956</v>
      </c>
      <c r="E91" s="61" t="s">
        <v>472</v>
      </c>
      <c r="F91" s="61" t="s">
        <v>34</v>
      </c>
      <c r="G91" s="61" t="s">
        <v>35</v>
      </c>
      <c r="H91" s="61" t="s">
        <v>957</v>
      </c>
      <c r="I91" s="61" t="s">
        <v>958</v>
      </c>
      <c r="J91" s="61" t="s">
        <v>959</v>
      </c>
      <c r="K91" s="61" t="s">
        <v>960</v>
      </c>
      <c r="L91" s="61" t="s">
        <v>961</v>
      </c>
      <c r="M91" s="61" t="s">
        <v>962</v>
      </c>
      <c r="N91" s="61" t="s">
        <v>963</v>
      </c>
      <c r="O91" s="61" t="s">
        <v>964</v>
      </c>
      <c r="P91" s="61" t="s">
        <v>965</v>
      </c>
      <c r="Q91" s="61" t="s">
        <v>966</v>
      </c>
      <c r="R91" s="61" t="s">
        <v>967</v>
      </c>
      <c r="S91" s="61" t="s">
        <v>968</v>
      </c>
      <c r="T91" s="61" t="s">
        <v>969</v>
      </c>
      <c r="U91" s="61" t="s">
        <v>157</v>
      </c>
      <c r="V91" s="61" t="s">
        <v>157</v>
      </c>
      <c r="W91" s="61" t="s">
        <v>155</v>
      </c>
      <c r="X91" s="61" t="s">
        <v>49</v>
      </c>
      <c r="Y91" s="61" t="s">
        <v>970</v>
      </c>
      <c r="Z91" s="65">
        <v>1</v>
      </c>
      <c r="AA91" s="61" t="s">
        <v>145</v>
      </c>
      <c r="AB91" s="61" t="s">
        <v>146</v>
      </c>
      <c r="AC91" s="61" t="s">
        <v>958</v>
      </c>
      <c r="AD91" s="61" t="s">
        <v>156</v>
      </c>
      <c r="AE91" s="65" t="s">
        <v>147</v>
      </c>
      <c r="AF91" s="65">
        <v>36</v>
      </c>
      <c r="AG91" s="62">
        <v>330984245.88</v>
      </c>
    </row>
    <row r="92" spans="1:33" ht="235.85" customHeight="1" x14ac:dyDescent="0.25">
      <c r="A92" s="61" t="s">
        <v>971</v>
      </c>
      <c r="B92" s="61" t="s">
        <v>972</v>
      </c>
      <c r="C92" s="61" t="s">
        <v>33</v>
      </c>
      <c r="D92" s="61" t="s">
        <v>973</v>
      </c>
      <c r="E92" s="61" t="s">
        <v>279</v>
      </c>
      <c r="F92" s="61" t="s">
        <v>34</v>
      </c>
      <c r="G92" s="61" t="s">
        <v>35</v>
      </c>
      <c r="H92" s="61" t="s">
        <v>974</v>
      </c>
      <c r="I92" s="61" t="s">
        <v>975</v>
      </c>
      <c r="J92" s="61" t="s">
        <v>976</v>
      </c>
      <c r="K92" s="61" t="s">
        <v>977</v>
      </c>
      <c r="L92" s="61" t="s">
        <v>978</v>
      </c>
      <c r="M92" s="61" t="s">
        <v>979</v>
      </c>
      <c r="N92" s="61" t="s">
        <v>980</v>
      </c>
      <c r="O92" s="61" t="s">
        <v>981</v>
      </c>
      <c r="P92" s="61" t="s">
        <v>982</v>
      </c>
      <c r="Q92" s="61" t="s">
        <v>983</v>
      </c>
      <c r="R92" s="61" t="s">
        <v>984</v>
      </c>
      <c r="S92" s="61" t="s">
        <v>985</v>
      </c>
      <c r="T92" s="61" t="s">
        <v>986</v>
      </c>
      <c r="U92" s="61" t="s">
        <v>987</v>
      </c>
      <c r="V92" s="61" t="s">
        <v>987</v>
      </c>
      <c r="W92" s="61" t="s">
        <v>987</v>
      </c>
      <c r="X92" s="61" t="s">
        <v>51</v>
      </c>
      <c r="Y92" s="61" t="s">
        <v>988</v>
      </c>
      <c r="Z92" s="65">
        <v>1</v>
      </c>
      <c r="AA92" s="61" t="s">
        <v>133</v>
      </c>
      <c r="AB92" s="61" t="s">
        <v>989</v>
      </c>
      <c r="AC92" s="61" t="s">
        <v>975</v>
      </c>
      <c r="AD92" s="61" t="s">
        <v>156</v>
      </c>
      <c r="AE92" s="65" t="s">
        <v>41</v>
      </c>
      <c r="AF92" s="65">
        <v>10</v>
      </c>
      <c r="AG92" s="62">
        <v>4652500</v>
      </c>
    </row>
    <row r="93" spans="1:33" ht="235.85" customHeight="1" x14ac:dyDescent="0.25">
      <c r="A93" s="61" t="s">
        <v>990</v>
      </c>
      <c r="B93" s="61"/>
      <c r="C93" s="61" t="s">
        <v>222</v>
      </c>
      <c r="D93" s="61" t="s">
        <v>991</v>
      </c>
      <c r="E93" s="61" t="s">
        <v>279</v>
      </c>
      <c r="F93" s="61" t="s">
        <v>34</v>
      </c>
      <c r="G93" s="61" t="s">
        <v>56</v>
      </c>
      <c r="H93" s="61" t="s">
        <v>992</v>
      </c>
      <c r="I93" s="61"/>
      <c r="J93" s="61" t="s">
        <v>993</v>
      </c>
      <c r="K93" s="61" t="s">
        <v>994</v>
      </c>
      <c r="L93" s="61" t="s">
        <v>995</v>
      </c>
      <c r="M93" s="61" t="s">
        <v>996</v>
      </c>
      <c r="N93" s="61" t="s">
        <v>997</v>
      </c>
      <c r="O93" s="61" t="s">
        <v>998</v>
      </c>
      <c r="P93" s="61" t="s">
        <v>999</v>
      </c>
      <c r="Q93" s="61"/>
      <c r="R93" s="61" t="s">
        <v>1000</v>
      </c>
      <c r="S93" s="61" t="s">
        <v>1001</v>
      </c>
      <c r="T93" s="61"/>
      <c r="U93" s="61" t="s">
        <v>987</v>
      </c>
      <c r="V93" s="61" t="s">
        <v>987</v>
      </c>
      <c r="W93" s="61" t="s">
        <v>987</v>
      </c>
      <c r="X93" s="61"/>
      <c r="Y93" s="61"/>
      <c r="Z93" s="65">
        <v>1</v>
      </c>
      <c r="AA93" s="61" t="s">
        <v>1004</v>
      </c>
      <c r="AB93" s="61" t="s">
        <v>1005</v>
      </c>
      <c r="AC93" s="61" t="s">
        <v>1002</v>
      </c>
      <c r="AD93" s="61" t="s">
        <v>156</v>
      </c>
      <c r="AE93" s="65" t="s">
        <v>1006</v>
      </c>
      <c r="AF93" s="65">
        <v>2</v>
      </c>
      <c r="AG93" s="62">
        <v>30058</v>
      </c>
    </row>
    <row r="94" spans="1:33" ht="235.85" customHeight="1" x14ac:dyDescent="0.25">
      <c r="A94" s="61" t="s">
        <v>990</v>
      </c>
      <c r="B94" s="61"/>
      <c r="C94" s="61" t="s">
        <v>222</v>
      </c>
      <c r="D94" s="61" t="s">
        <v>991</v>
      </c>
      <c r="E94" s="61" t="s">
        <v>279</v>
      </c>
      <c r="F94" s="61" t="s">
        <v>34</v>
      </c>
      <c r="G94" s="61" t="s">
        <v>56</v>
      </c>
      <c r="H94" s="61" t="s">
        <v>992</v>
      </c>
      <c r="I94" s="61"/>
      <c r="J94" s="61" t="s">
        <v>993</v>
      </c>
      <c r="K94" s="61" t="s">
        <v>994</v>
      </c>
      <c r="L94" s="61" t="s">
        <v>995</v>
      </c>
      <c r="M94" s="61" t="s">
        <v>996</v>
      </c>
      <c r="N94" s="61" t="s">
        <v>997</v>
      </c>
      <c r="O94" s="61" t="s">
        <v>998</v>
      </c>
      <c r="P94" s="61" t="s">
        <v>999</v>
      </c>
      <c r="Q94" s="61"/>
      <c r="R94" s="61" t="s">
        <v>1000</v>
      </c>
      <c r="S94" s="61" t="s">
        <v>1001</v>
      </c>
      <c r="T94" s="61"/>
      <c r="U94" s="61" t="s">
        <v>987</v>
      </c>
      <c r="V94" s="61" t="s">
        <v>987</v>
      </c>
      <c r="W94" s="61" t="s">
        <v>987</v>
      </c>
      <c r="X94" s="61"/>
      <c r="Y94" s="61"/>
      <c r="Z94" s="65">
        <v>2</v>
      </c>
      <c r="AA94" s="61" t="s">
        <v>242</v>
      </c>
      <c r="AB94" s="61" t="s">
        <v>243</v>
      </c>
      <c r="AC94" s="61" t="s">
        <v>1002</v>
      </c>
      <c r="AD94" s="61" t="s">
        <v>156</v>
      </c>
      <c r="AE94" s="65" t="s">
        <v>150</v>
      </c>
      <c r="AF94" s="65">
        <v>1</v>
      </c>
      <c r="AG94" s="62">
        <v>170686.5</v>
      </c>
    </row>
    <row r="95" spans="1:33" ht="235.85" customHeight="1" x14ac:dyDescent="0.25">
      <c r="A95" s="61" t="s">
        <v>990</v>
      </c>
      <c r="B95" s="61"/>
      <c r="C95" s="61" t="s">
        <v>222</v>
      </c>
      <c r="D95" s="61" t="s">
        <v>991</v>
      </c>
      <c r="E95" s="61" t="s">
        <v>279</v>
      </c>
      <c r="F95" s="61" t="s">
        <v>34</v>
      </c>
      <c r="G95" s="61" t="s">
        <v>56</v>
      </c>
      <c r="H95" s="61" t="s">
        <v>992</v>
      </c>
      <c r="I95" s="61"/>
      <c r="J95" s="61" t="s">
        <v>993</v>
      </c>
      <c r="K95" s="61" t="s">
        <v>994</v>
      </c>
      <c r="L95" s="61" t="s">
        <v>995</v>
      </c>
      <c r="M95" s="61" t="s">
        <v>996</v>
      </c>
      <c r="N95" s="61" t="s">
        <v>997</v>
      </c>
      <c r="O95" s="61" t="s">
        <v>998</v>
      </c>
      <c r="P95" s="61" t="s">
        <v>999</v>
      </c>
      <c r="Q95" s="61"/>
      <c r="R95" s="61" t="s">
        <v>1000</v>
      </c>
      <c r="S95" s="61" t="s">
        <v>1001</v>
      </c>
      <c r="T95" s="61"/>
      <c r="U95" s="61" t="s">
        <v>987</v>
      </c>
      <c r="V95" s="61" t="s">
        <v>987</v>
      </c>
      <c r="W95" s="61" t="s">
        <v>987</v>
      </c>
      <c r="X95" s="61"/>
      <c r="Y95" s="61"/>
      <c r="Z95" s="65">
        <v>3</v>
      </c>
      <c r="AA95" s="61" t="s">
        <v>242</v>
      </c>
      <c r="AB95" s="61" t="s">
        <v>1003</v>
      </c>
      <c r="AC95" s="61" t="s">
        <v>1002</v>
      </c>
      <c r="AD95" s="61" t="s">
        <v>156</v>
      </c>
      <c r="AE95" s="65" t="s">
        <v>150</v>
      </c>
      <c r="AF95" s="65">
        <v>1</v>
      </c>
      <c r="AG95" s="62">
        <v>107027.95</v>
      </c>
    </row>
    <row r="96" spans="1:33" ht="235.85" customHeight="1" x14ac:dyDescent="0.25">
      <c r="A96" s="61" t="s">
        <v>1007</v>
      </c>
      <c r="B96" s="61"/>
      <c r="C96" s="61" t="s">
        <v>222</v>
      </c>
      <c r="D96" s="61" t="s">
        <v>1008</v>
      </c>
      <c r="E96" s="61" t="s">
        <v>279</v>
      </c>
      <c r="F96" s="61" t="s">
        <v>34</v>
      </c>
      <c r="G96" s="61" t="s">
        <v>35</v>
      </c>
      <c r="H96" s="61" t="s">
        <v>1009</v>
      </c>
      <c r="I96" s="61"/>
      <c r="J96" s="61" t="s">
        <v>1010</v>
      </c>
      <c r="K96" s="61" t="s">
        <v>1011</v>
      </c>
      <c r="L96" s="61" t="s">
        <v>1012</v>
      </c>
      <c r="M96" s="61" t="s">
        <v>1013</v>
      </c>
      <c r="N96" s="61" t="s">
        <v>1014</v>
      </c>
      <c r="O96" s="61" t="s">
        <v>1015</v>
      </c>
      <c r="P96" s="61" t="s">
        <v>1016</v>
      </c>
      <c r="Q96" s="61"/>
      <c r="R96" s="61" t="s">
        <v>1017</v>
      </c>
      <c r="S96" s="61" t="s">
        <v>1018</v>
      </c>
      <c r="T96" s="61"/>
      <c r="U96" s="61" t="s">
        <v>987</v>
      </c>
      <c r="V96" s="61" t="s">
        <v>987</v>
      </c>
      <c r="W96" s="61" t="s">
        <v>987</v>
      </c>
      <c r="X96" s="61"/>
      <c r="Y96" s="61"/>
      <c r="Z96" s="65">
        <v>1</v>
      </c>
      <c r="AA96" s="61" t="s">
        <v>37</v>
      </c>
      <c r="AB96" s="61" t="s">
        <v>139</v>
      </c>
      <c r="AC96" s="61" t="s">
        <v>1019</v>
      </c>
      <c r="AD96" s="61" t="s">
        <v>156</v>
      </c>
      <c r="AE96" s="65" t="s">
        <v>38</v>
      </c>
      <c r="AF96" s="65">
        <v>1</v>
      </c>
      <c r="AG96" s="62">
        <v>1509849.06</v>
      </c>
    </row>
    <row r="97" spans="1:33" ht="235.85" customHeight="1" x14ac:dyDescent="0.25">
      <c r="A97" s="61" t="s">
        <v>1020</v>
      </c>
      <c r="B97" s="61"/>
      <c r="C97" s="61" t="s">
        <v>159</v>
      </c>
      <c r="D97" s="61" t="s">
        <v>1021</v>
      </c>
      <c r="E97" s="61" t="s">
        <v>279</v>
      </c>
      <c r="F97" s="61" t="s">
        <v>34</v>
      </c>
      <c r="G97" s="61" t="s">
        <v>35</v>
      </c>
      <c r="H97" s="61" t="s">
        <v>1022</v>
      </c>
      <c r="I97" s="61" t="s">
        <v>1023</v>
      </c>
      <c r="J97" s="61" t="s">
        <v>1024</v>
      </c>
      <c r="K97" s="61" t="s">
        <v>1025</v>
      </c>
      <c r="L97" s="61" t="s">
        <v>1026</v>
      </c>
      <c r="M97" s="61" t="s">
        <v>1027</v>
      </c>
      <c r="N97" s="61" t="s">
        <v>1028</v>
      </c>
      <c r="O97" s="61" t="s">
        <v>754</v>
      </c>
      <c r="P97" s="61" t="s">
        <v>1029</v>
      </c>
      <c r="Q97" s="61" t="s">
        <v>754</v>
      </c>
      <c r="R97" s="61" t="s">
        <v>1030</v>
      </c>
      <c r="S97" s="61" t="s">
        <v>1031</v>
      </c>
      <c r="T97" s="61" t="s">
        <v>1032</v>
      </c>
      <c r="U97" s="61" t="s">
        <v>1033</v>
      </c>
      <c r="V97" s="61" t="s">
        <v>1033</v>
      </c>
      <c r="W97" s="61" t="s">
        <v>158</v>
      </c>
      <c r="X97" s="61"/>
      <c r="Y97" s="61" t="s">
        <v>1034</v>
      </c>
      <c r="Z97" s="65">
        <v>1</v>
      </c>
      <c r="AA97" s="61" t="s">
        <v>143</v>
      </c>
      <c r="AB97" s="61" t="s">
        <v>1035</v>
      </c>
      <c r="AC97" s="61" t="s">
        <v>1036</v>
      </c>
      <c r="AD97" s="61" t="s">
        <v>1037</v>
      </c>
      <c r="AE97" s="65" t="s">
        <v>177</v>
      </c>
      <c r="AF97" s="65">
        <v>3</v>
      </c>
      <c r="AG97" s="62">
        <v>4047700.02</v>
      </c>
    </row>
    <row r="98" spans="1:33" ht="235.85" customHeight="1" x14ac:dyDescent="0.25">
      <c r="A98" s="61" t="s">
        <v>1038</v>
      </c>
      <c r="B98" s="61" t="s">
        <v>1039</v>
      </c>
      <c r="C98" s="61" t="s">
        <v>33</v>
      </c>
      <c r="D98" s="61" t="s">
        <v>1040</v>
      </c>
      <c r="E98" s="61" t="s">
        <v>279</v>
      </c>
      <c r="F98" s="61" t="s">
        <v>45</v>
      </c>
      <c r="G98" s="61" t="s">
        <v>35</v>
      </c>
      <c r="H98" s="61" t="s">
        <v>1041</v>
      </c>
      <c r="I98" s="61"/>
      <c r="J98" s="61" t="s">
        <v>1042</v>
      </c>
      <c r="K98" s="61" t="s">
        <v>1043</v>
      </c>
      <c r="L98" s="61" t="s">
        <v>1044</v>
      </c>
      <c r="M98" s="61" t="s">
        <v>1045</v>
      </c>
      <c r="N98" s="61" t="s">
        <v>1046</v>
      </c>
      <c r="O98" s="61" t="s">
        <v>1047</v>
      </c>
      <c r="P98" s="61" t="s">
        <v>1048</v>
      </c>
      <c r="Q98" s="61" t="s">
        <v>1049</v>
      </c>
      <c r="R98" s="61" t="s">
        <v>1050</v>
      </c>
      <c r="S98" s="61" t="s">
        <v>1051</v>
      </c>
      <c r="T98" s="61" t="s">
        <v>1052</v>
      </c>
      <c r="U98" s="61" t="s">
        <v>158</v>
      </c>
      <c r="V98" s="61" t="s">
        <v>158</v>
      </c>
      <c r="W98" s="61" t="s">
        <v>1053</v>
      </c>
      <c r="X98" s="61" t="s">
        <v>44</v>
      </c>
      <c r="Y98" s="61" t="s">
        <v>1054</v>
      </c>
      <c r="Z98" s="65">
        <v>1</v>
      </c>
      <c r="AA98" s="61" t="s">
        <v>128</v>
      </c>
      <c r="AB98" s="61" t="s">
        <v>129</v>
      </c>
      <c r="AC98" s="61" t="s">
        <v>1055</v>
      </c>
      <c r="AD98" s="61" t="s">
        <v>1056</v>
      </c>
      <c r="AE98" s="65" t="s">
        <v>130</v>
      </c>
      <c r="AF98" s="65">
        <v>1</v>
      </c>
      <c r="AG98" s="62">
        <v>1189641.27</v>
      </c>
    </row>
    <row r="99" spans="1:33" ht="235.85" customHeight="1" x14ac:dyDescent="0.25">
      <c r="A99" s="61" t="s">
        <v>1057</v>
      </c>
      <c r="B99" s="61"/>
      <c r="C99" s="61" t="s">
        <v>222</v>
      </c>
      <c r="D99" s="61" t="s">
        <v>1058</v>
      </c>
      <c r="E99" s="61" t="s">
        <v>279</v>
      </c>
      <c r="F99" s="61" t="s">
        <v>45</v>
      </c>
      <c r="G99" s="61" t="s">
        <v>35</v>
      </c>
      <c r="H99" s="61" t="s">
        <v>1059</v>
      </c>
      <c r="I99" s="61"/>
      <c r="J99" s="61" t="s">
        <v>1060</v>
      </c>
      <c r="K99" s="61" t="s">
        <v>1061</v>
      </c>
      <c r="L99" s="61" t="s">
        <v>1062</v>
      </c>
      <c r="M99" s="61" t="s">
        <v>1063</v>
      </c>
      <c r="N99" s="61" t="s">
        <v>1063</v>
      </c>
      <c r="O99" s="61" t="s">
        <v>1064</v>
      </c>
      <c r="P99" s="61" t="s">
        <v>1065</v>
      </c>
      <c r="Q99" s="61" t="s">
        <v>1066</v>
      </c>
      <c r="R99" s="61" t="s">
        <v>1067</v>
      </c>
      <c r="S99" s="61" t="s">
        <v>1068</v>
      </c>
      <c r="T99" s="61"/>
      <c r="U99" s="61" t="s">
        <v>158</v>
      </c>
      <c r="V99" s="61" t="s">
        <v>158</v>
      </c>
      <c r="W99" s="61" t="s">
        <v>1053</v>
      </c>
      <c r="X99" s="61"/>
      <c r="Y99" s="61"/>
      <c r="Z99" s="65">
        <v>1</v>
      </c>
      <c r="AA99" s="61" t="s">
        <v>1069</v>
      </c>
      <c r="AB99" s="61" t="s">
        <v>1070</v>
      </c>
      <c r="AC99" s="61" t="s">
        <v>1071</v>
      </c>
      <c r="AD99" s="61" t="s">
        <v>1072</v>
      </c>
      <c r="AE99" s="65" t="s">
        <v>884</v>
      </c>
      <c r="AF99" s="65">
        <v>5</v>
      </c>
      <c r="AG99" s="62">
        <v>2876166.65</v>
      </c>
    </row>
    <row r="100" spans="1:33" ht="235.85" customHeight="1" x14ac:dyDescent="0.25">
      <c r="A100" s="61" t="s">
        <v>1073</v>
      </c>
      <c r="B100" s="61" t="s">
        <v>1074</v>
      </c>
      <c r="C100" s="61" t="s">
        <v>33</v>
      </c>
      <c r="D100" s="61" t="s">
        <v>1075</v>
      </c>
      <c r="E100" s="61" t="s">
        <v>279</v>
      </c>
      <c r="F100" s="61" t="s">
        <v>34</v>
      </c>
      <c r="G100" s="61" t="s">
        <v>35</v>
      </c>
      <c r="H100" s="61" t="s">
        <v>1076</v>
      </c>
      <c r="I100" s="61" t="s">
        <v>1077</v>
      </c>
      <c r="J100" s="61" t="s">
        <v>1078</v>
      </c>
      <c r="K100" s="61" t="s">
        <v>1079</v>
      </c>
      <c r="L100" s="61" t="s">
        <v>1080</v>
      </c>
      <c r="M100" s="61" t="s">
        <v>167</v>
      </c>
      <c r="N100" s="61" t="s">
        <v>1081</v>
      </c>
      <c r="O100" s="61" t="s">
        <v>1082</v>
      </c>
      <c r="P100" s="61" t="s">
        <v>1083</v>
      </c>
      <c r="Q100" s="61" t="s">
        <v>1084</v>
      </c>
      <c r="R100" s="61" t="s">
        <v>1085</v>
      </c>
      <c r="S100" s="61" t="s">
        <v>1086</v>
      </c>
      <c r="T100" s="61" t="s">
        <v>1087</v>
      </c>
      <c r="U100" s="61" t="s">
        <v>168</v>
      </c>
      <c r="V100" s="61" t="s">
        <v>161</v>
      </c>
      <c r="W100" s="61" t="s">
        <v>1088</v>
      </c>
      <c r="X100" s="61" t="s">
        <v>44</v>
      </c>
      <c r="Y100" s="61" t="s">
        <v>1089</v>
      </c>
      <c r="Z100" s="65">
        <v>1</v>
      </c>
      <c r="AA100" s="61" t="s">
        <v>128</v>
      </c>
      <c r="AB100" s="61" t="s">
        <v>129</v>
      </c>
      <c r="AC100" s="61" t="s">
        <v>164</v>
      </c>
      <c r="AD100" s="61" t="s">
        <v>1090</v>
      </c>
      <c r="AE100" s="65" t="s">
        <v>130</v>
      </c>
      <c r="AF100" s="65">
        <v>1</v>
      </c>
      <c r="AG100" s="62">
        <v>651771</v>
      </c>
    </row>
    <row r="101" spans="1:33" ht="235.85" customHeight="1" x14ac:dyDescent="0.25">
      <c r="A101" s="61" t="s">
        <v>1091</v>
      </c>
      <c r="B101" s="61" t="s">
        <v>1092</v>
      </c>
      <c r="C101" s="61" t="s">
        <v>33</v>
      </c>
      <c r="D101" s="61" t="s">
        <v>1093</v>
      </c>
      <c r="E101" s="61" t="s">
        <v>279</v>
      </c>
      <c r="F101" s="61" t="s">
        <v>34</v>
      </c>
      <c r="G101" s="61" t="s">
        <v>35</v>
      </c>
      <c r="H101" s="61" t="s">
        <v>153</v>
      </c>
      <c r="I101" s="61" t="s">
        <v>1094</v>
      </c>
      <c r="J101" s="61" t="s">
        <v>1095</v>
      </c>
      <c r="K101" s="61" t="s">
        <v>1096</v>
      </c>
      <c r="L101" s="61" t="s">
        <v>1097</v>
      </c>
      <c r="M101" s="61" t="s">
        <v>1098</v>
      </c>
      <c r="N101" s="61" t="s">
        <v>1099</v>
      </c>
      <c r="O101" s="61" t="s">
        <v>1100</v>
      </c>
      <c r="P101" s="61" t="s">
        <v>1101</v>
      </c>
      <c r="Q101" s="61" t="s">
        <v>166</v>
      </c>
      <c r="R101" s="61" t="s">
        <v>1102</v>
      </c>
      <c r="S101" s="61" t="s">
        <v>1103</v>
      </c>
      <c r="T101" s="61" t="s">
        <v>1104</v>
      </c>
      <c r="U101" s="61" t="s">
        <v>168</v>
      </c>
      <c r="V101" s="61" t="s">
        <v>161</v>
      </c>
      <c r="W101" s="61" t="s">
        <v>1088</v>
      </c>
      <c r="X101" s="61" t="s">
        <v>44</v>
      </c>
      <c r="Y101" s="61" t="s">
        <v>1105</v>
      </c>
      <c r="Z101" s="65">
        <v>1</v>
      </c>
      <c r="AA101" s="61" t="s">
        <v>133</v>
      </c>
      <c r="AB101" s="61" t="s">
        <v>343</v>
      </c>
      <c r="AC101" s="61" t="s">
        <v>1094</v>
      </c>
      <c r="AD101" s="61" t="s">
        <v>164</v>
      </c>
      <c r="AE101" s="65" t="s">
        <v>41</v>
      </c>
      <c r="AF101" s="65">
        <v>3</v>
      </c>
      <c r="AG101" s="62">
        <v>856659</v>
      </c>
    </row>
    <row r="102" spans="1:33" ht="235.85" customHeight="1" x14ac:dyDescent="0.25">
      <c r="A102" s="61" t="s">
        <v>1091</v>
      </c>
      <c r="B102" s="61" t="s">
        <v>1092</v>
      </c>
      <c r="C102" s="61" t="s">
        <v>33</v>
      </c>
      <c r="D102" s="61" t="s">
        <v>1093</v>
      </c>
      <c r="E102" s="61" t="s">
        <v>279</v>
      </c>
      <c r="F102" s="61" t="s">
        <v>34</v>
      </c>
      <c r="G102" s="61" t="s">
        <v>35</v>
      </c>
      <c r="H102" s="61" t="s">
        <v>153</v>
      </c>
      <c r="I102" s="61" t="s">
        <v>1094</v>
      </c>
      <c r="J102" s="61" t="s">
        <v>1095</v>
      </c>
      <c r="K102" s="61" t="s">
        <v>1096</v>
      </c>
      <c r="L102" s="61" t="s">
        <v>1097</v>
      </c>
      <c r="M102" s="61" t="s">
        <v>1098</v>
      </c>
      <c r="N102" s="61" t="s">
        <v>1099</v>
      </c>
      <c r="O102" s="61" t="s">
        <v>1100</v>
      </c>
      <c r="P102" s="61" t="s">
        <v>1101</v>
      </c>
      <c r="Q102" s="61" t="s">
        <v>166</v>
      </c>
      <c r="R102" s="61" t="s">
        <v>1102</v>
      </c>
      <c r="S102" s="61" t="s">
        <v>1103</v>
      </c>
      <c r="T102" s="61" t="s">
        <v>1104</v>
      </c>
      <c r="U102" s="61" t="s">
        <v>168</v>
      </c>
      <c r="V102" s="61" t="s">
        <v>161</v>
      </c>
      <c r="W102" s="61" t="s">
        <v>1088</v>
      </c>
      <c r="X102" s="61" t="s">
        <v>44</v>
      </c>
      <c r="Y102" s="61" t="s">
        <v>1105</v>
      </c>
      <c r="Z102" s="65">
        <v>2</v>
      </c>
      <c r="AA102" s="61" t="s">
        <v>133</v>
      </c>
      <c r="AB102" s="61" t="s">
        <v>343</v>
      </c>
      <c r="AC102" s="61" t="s">
        <v>1094</v>
      </c>
      <c r="AD102" s="61" t="s">
        <v>164</v>
      </c>
      <c r="AE102" s="65" t="s">
        <v>41</v>
      </c>
      <c r="AF102" s="65">
        <v>6</v>
      </c>
      <c r="AG102" s="62">
        <v>150000</v>
      </c>
    </row>
    <row r="103" spans="1:33" ht="235.85" customHeight="1" x14ac:dyDescent="0.25">
      <c r="A103" s="61" t="s">
        <v>1106</v>
      </c>
      <c r="B103" s="61" t="s">
        <v>1107</v>
      </c>
      <c r="C103" s="61" t="s">
        <v>33</v>
      </c>
      <c r="D103" s="61" t="s">
        <v>1108</v>
      </c>
      <c r="E103" s="61" t="s">
        <v>279</v>
      </c>
      <c r="F103" s="61" t="s">
        <v>34</v>
      </c>
      <c r="G103" s="61" t="s">
        <v>35</v>
      </c>
      <c r="H103" s="61" t="s">
        <v>1109</v>
      </c>
      <c r="I103" s="61" t="s">
        <v>1110</v>
      </c>
      <c r="J103" s="61" t="s">
        <v>1111</v>
      </c>
      <c r="K103" s="61" t="s">
        <v>1112</v>
      </c>
      <c r="L103" s="61" t="s">
        <v>1113</v>
      </c>
      <c r="M103" s="61" t="s">
        <v>1114</v>
      </c>
      <c r="N103" s="61" t="s">
        <v>1115</v>
      </c>
      <c r="O103" s="61" t="s">
        <v>1116</v>
      </c>
      <c r="P103" s="61" t="s">
        <v>1117</v>
      </c>
      <c r="Q103" s="61" t="s">
        <v>166</v>
      </c>
      <c r="R103" s="61" t="s">
        <v>1118</v>
      </c>
      <c r="S103" s="61" t="s">
        <v>1119</v>
      </c>
      <c r="T103" s="61" t="s">
        <v>1120</v>
      </c>
      <c r="U103" s="61" t="s">
        <v>168</v>
      </c>
      <c r="V103" s="61" t="s">
        <v>161</v>
      </c>
      <c r="W103" s="61" t="s">
        <v>161</v>
      </c>
      <c r="X103" s="61" t="s">
        <v>44</v>
      </c>
      <c r="Y103" s="61" t="s">
        <v>1121</v>
      </c>
      <c r="Z103" s="65">
        <v>1</v>
      </c>
      <c r="AA103" s="61" t="s">
        <v>467</v>
      </c>
      <c r="AB103" s="61" t="s">
        <v>1122</v>
      </c>
      <c r="AC103" s="61" t="s">
        <v>1123</v>
      </c>
      <c r="AD103" s="61" t="s">
        <v>164</v>
      </c>
      <c r="AE103" s="65" t="s">
        <v>432</v>
      </c>
      <c r="AF103" s="65">
        <v>1</v>
      </c>
      <c r="AG103" s="62">
        <v>575000</v>
      </c>
    </row>
    <row r="104" spans="1:33" ht="235.85" customHeight="1" x14ac:dyDescent="0.25">
      <c r="A104" s="61" t="s">
        <v>1106</v>
      </c>
      <c r="B104" s="61" t="s">
        <v>1107</v>
      </c>
      <c r="C104" s="61" t="s">
        <v>33</v>
      </c>
      <c r="D104" s="61" t="s">
        <v>1108</v>
      </c>
      <c r="E104" s="61" t="s">
        <v>279</v>
      </c>
      <c r="F104" s="61" t="s">
        <v>34</v>
      </c>
      <c r="G104" s="61" t="s">
        <v>35</v>
      </c>
      <c r="H104" s="61" t="s">
        <v>1109</v>
      </c>
      <c r="I104" s="61" t="s">
        <v>1110</v>
      </c>
      <c r="J104" s="61" t="s">
        <v>1111</v>
      </c>
      <c r="K104" s="61" t="s">
        <v>1112</v>
      </c>
      <c r="L104" s="61" t="s">
        <v>1113</v>
      </c>
      <c r="M104" s="61" t="s">
        <v>1114</v>
      </c>
      <c r="N104" s="61" t="s">
        <v>1115</v>
      </c>
      <c r="O104" s="61" t="s">
        <v>1116</v>
      </c>
      <c r="P104" s="61" t="s">
        <v>1117</v>
      </c>
      <c r="Q104" s="61" t="s">
        <v>166</v>
      </c>
      <c r="R104" s="61" t="s">
        <v>1118</v>
      </c>
      <c r="S104" s="61" t="s">
        <v>1119</v>
      </c>
      <c r="T104" s="61" t="s">
        <v>1120</v>
      </c>
      <c r="U104" s="61" t="s">
        <v>168</v>
      </c>
      <c r="V104" s="61" t="s">
        <v>161</v>
      </c>
      <c r="W104" s="61" t="s">
        <v>161</v>
      </c>
      <c r="X104" s="61" t="s">
        <v>44</v>
      </c>
      <c r="Y104" s="61" t="s">
        <v>1121</v>
      </c>
      <c r="Z104" s="65">
        <v>2</v>
      </c>
      <c r="AA104" s="61" t="s">
        <v>467</v>
      </c>
      <c r="AB104" s="61" t="s">
        <v>1122</v>
      </c>
      <c r="AC104" s="61" t="s">
        <v>1123</v>
      </c>
      <c r="AD104" s="61" t="s">
        <v>164</v>
      </c>
      <c r="AE104" s="65" t="s">
        <v>432</v>
      </c>
      <c r="AF104" s="65">
        <v>3</v>
      </c>
      <c r="AG104" s="62">
        <v>1224999</v>
      </c>
    </row>
    <row r="105" spans="1:33" ht="235.85" customHeight="1" x14ac:dyDescent="0.25">
      <c r="A105" s="61" t="s">
        <v>1124</v>
      </c>
      <c r="B105" s="61" t="s">
        <v>794</v>
      </c>
      <c r="C105" s="61" t="s">
        <v>33</v>
      </c>
      <c r="D105" s="61" t="s">
        <v>1125</v>
      </c>
      <c r="E105" s="61" t="s">
        <v>279</v>
      </c>
      <c r="F105" s="61" t="s">
        <v>45</v>
      </c>
      <c r="G105" s="61" t="s">
        <v>42</v>
      </c>
      <c r="H105" s="61" t="s">
        <v>1126</v>
      </c>
      <c r="I105" s="61" t="s">
        <v>1127</v>
      </c>
      <c r="J105" s="61" t="s">
        <v>1128</v>
      </c>
      <c r="K105" s="61" t="s">
        <v>1129</v>
      </c>
      <c r="L105" s="61" t="s">
        <v>1130</v>
      </c>
      <c r="M105" s="61" t="s">
        <v>1131</v>
      </c>
      <c r="N105" s="61" t="s">
        <v>1132</v>
      </c>
      <c r="O105" s="61" t="s">
        <v>1133</v>
      </c>
      <c r="P105" s="61" t="s">
        <v>1134</v>
      </c>
      <c r="Q105" s="61" t="s">
        <v>166</v>
      </c>
      <c r="R105" s="61" t="s">
        <v>1135</v>
      </c>
      <c r="S105" s="61" t="s">
        <v>1136</v>
      </c>
      <c r="T105" s="61" t="s">
        <v>1137</v>
      </c>
      <c r="U105" s="61" t="s">
        <v>168</v>
      </c>
      <c r="V105" s="61" t="s">
        <v>161</v>
      </c>
      <c r="W105" s="61" t="s">
        <v>161</v>
      </c>
      <c r="X105" s="61" t="s">
        <v>85</v>
      </c>
      <c r="Y105" s="61" t="s">
        <v>1138</v>
      </c>
      <c r="Z105" s="65">
        <v>1</v>
      </c>
      <c r="AA105" s="61" t="s">
        <v>135</v>
      </c>
      <c r="AB105" s="61" t="s">
        <v>1139</v>
      </c>
      <c r="AC105" s="61" t="s">
        <v>1127</v>
      </c>
      <c r="AD105" s="61" t="s">
        <v>1140</v>
      </c>
      <c r="AE105" s="65" t="s">
        <v>137</v>
      </c>
      <c r="AF105" s="65">
        <v>3</v>
      </c>
      <c r="AG105" s="62">
        <v>3749331.69</v>
      </c>
    </row>
    <row r="106" spans="1:33" ht="235.85" customHeight="1" x14ac:dyDescent="0.25">
      <c r="A106" s="61" t="s">
        <v>1124</v>
      </c>
      <c r="B106" s="61" t="s">
        <v>794</v>
      </c>
      <c r="C106" s="61" t="s">
        <v>33</v>
      </c>
      <c r="D106" s="61" t="s">
        <v>1125</v>
      </c>
      <c r="E106" s="61" t="s">
        <v>279</v>
      </c>
      <c r="F106" s="61" t="s">
        <v>45</v>
      </c>
      <c r="G106" s="61" t="s">
        <v>42</v>
      </c>
      <c r="H106" s="61" t="s">
        <v>1126</v>
      </c>
      <c r="I106" s="61" t="s">
        <v>1127</v>
      </c>
      <c r="J106" s="61" t="s">
        <v>1128</v>
      </c>
      <c r="K106" s="61" t="s">
        <v>1129</v>
      </c>
      <c r="L106" s="61" t="s">
        <v>1130</v>
      </c>
      <c r="M106" s="61" t="s">
        <v>1131</v>
      </c>
      <c r="N106" s="61" t="s">
        <v>1132</v>
      </c>
      <c r="O106" s="61" t="s">
        <v>1133</v>
      </c>
      <c r="P106" s="61" t="s">
        <v>1134</v>
      </c>
      <c r="Q106" s="61" t="s">
        <v>166</v>
      </c>
      <c r="R106" s="61" t="s">
        <v>1135</v>
      </c>
      <c r="S106" s="61" t="s">
        <v>1136</v>
      </c>
      <c r="T106" s="61" t="s">
        <v>1137</v>
      </c>
      <c r="U106" s="61" t="s">
        <v>168</v>
      </c>
      <c r="V106" s="61" t="s">
        <v>161</v>
      </c>
      <c r="W106" s="61" t="s">
        <v>161</v>
      </c>
      <c r="X106" s="61" t="s">
        <v>85</v>
      </c>
      <c r="Y106" s="61" t="s">
        <v>1138</v>
      </c>
      <c r="Z106" s="65">
        <v>2</v>
      </c>
      <c r="AA106" s="61" t="s">
        <v>135</v>
      </c>
      <c r="AB106" s="61" t="s">
        <v>265</v>
      </c>
      <c r="AC106" s="61" t="s">
        <v>1127</v>
      </c>
      <c r="AD106" s="61" t="s">
        <v>164</v>
      </c>
      <c r="AE106" s="65" t="s">
        <v>137</v>
      </c>
      <c r="AF106" s="65">
        <v>4</v>
      </c>
      <c r="AG106" s="62">
        <v>6906280.6799999997</v>
      </c>
    </row>
    <row r="107" spans="1:33" ht="235.85" customHeight="1" x14ac:dyDescent="0.25">
      <c r="A107" s="61" t="s">
        <v>1141</v>
      </c>
      <c r="B107" s="61"/>
      <c r="C107" s="61" t="s">
        <v>609</v>
      </c>
      <c r="D107" s="61" t="s">
        <v>1142</v>
      </c>
      <c r="E107" s="61" t="s">
        <v>279</v>
      </c>
      <c r="F107" s="61" t="s">
        <v>45</v>
      </c>
      <c r="G107" s="61" t="s">
        <v>35</v>
      </c>
      <c r="H107" s="61" t="s">
        <v>1143</v>
      </c>
      <c r="I107" s="61" t="s">
        <v>1144</v>
      </c>
      <c r="J107" s="61" t="s">
        <v>1145</v>
      </c>
      <c r="K107" s="61" t="s">
        <v>1146</v>
      </c>
      <c r="L107" s="61" t="s">
        <v>1147</v>
      </c>
      <c r="M107" s="61" t="s">
        <v>1148</v>
      </c>
      <c r="N107" s="61" t="s">
        <v>1149</v>
      </c>
      <c r="O107" s="61" t="s">
        <v>1150</v>
      </c>
      <c r="P107" s="61" t="s">
        <v>1151</v>
      </c>
      <c r="Q107" s="61" t="s">
        <v>166</v>
      </c>
      <c r="R107" s="61" t="s">
        <v>1152</v>
      </c>
      <c r="S107" s="61" t="s">
        <v>1153</v>
      </c>
      <c r="T107" s="61" t="s">
        <v>1154</v>
      </c>
      <c r="U107" s="61" t="s">
        <v>168</v>
      </c>
      <c r="V107" s="61" t="s">
        <v>161</v>
      </c>
      <c r="W107" s="61" t="s">
        <v>161</v>
      </c>
      <c r="X107" s="61"/>
      <c r="Y107" s="61" t="s">
        <v>1155</v>
      </c>
      <c r="Z107" s="65">
        <v>1</v>
      </c>
      <c r="AA107" s="61" t="s">
        <v>1156</v>
      </c>
      <c r="AB107" s="61" t="s">
        <v>1157</v>
      </c>
      <c r="AC107" s="61" t="s">
        <v>1158</v>
      </c>
      <c r="AD107" s="61" t="s">
        <v>164</v>
      </c>
      <c r="AE107" s="65" t="s">
        <v>177</v>
      </c>
      <c r="AF107" s="65">
        <v>1</v>
      </c>
      <c r="AG107" s="62">
        <v>39647.43</v>
      </c>
    </row>
    <row r="108" spans="1:33" ht="235.85" customHeight="1" x14ac:dyDescent="0.25">
      <c r="A108" s="61" t="s">
        <v>1141</v>
      </c>
      <c r="B108" s="61"/>
      <c r="C108" s="61" t="s">
        <v>609</v>
      </c>
      <c r="D108" s="61" t="s">
        <v>1142</v>
      </c>
      <c r="E108" s="61" t="s">
        <v>279</v>
      </c>
      <c r="F108" s="61" t="s">
        <v>45</v>
      </c>
      <c r="G108" s="61" t="s">
        <v>35</v>
      </c>
      <c r="H108" s="61" t="s">
        <v>1143</v>
      </c>
      <c r="I108" s="61" t="s">
        <v>1144</v>
      </c>
      <c r="J108" s="61" t="s">
        <v>1145</v>
      </c>
      <c r="K108" s="61" t="s">
        <v>1146</v>
      </c>
      <c r="L108" s="61" t="s">
        <v>1147</v>
      </c>
      <c r="M108" s="61" t="s">
        <v>1148</v>
      </c>
      <c r="N108" s="61" t="s">
        <v>1149</v>
      </c>
      <c r="O108" s="61" t="s">
        <v>1150</v>
      </c>
      <c r="P108" s="61" t="s">
        <v>1151</v>
      </c>
      <c r="Q108" s="61" t="s">
        <v>166</v>
      </c>
      <c r="R108" s="61" t="s">
        <v>1152</v>
      </c>
      <c r="S108" s="61" t="s">
        <v>1153</v>
      </c>
      <c r="T108" s="61" t="s">
        <v>1154</v>
      </c>
      <c r="U108" s="61" t="s">
        <v>168</v>
      </c>
      <c r="V108" s="61" t="s">
        <v>161</v>
      </c>
      <c r="W108" s="61" t="s">
        <v>161</v>
      </c>
      <c r="X108" s="61"/>
      <c r="Y108" s="61" t="s">
        <v>1155</v>
      </c>
      <c r="Z108" s="65">
        <v>2</v>
      </c>
      <c r="AA108" s="61" t="s">
        <v>1156</v>
      </c>
      <c r="AB108" s="61" t="s">
        <v>1157</v>
      </c>
      <c r="AC108" s="61" t="s">
        <v>1144</v>
      </c>
      <c r="AD108" s="61" t="s">
        <v>164</v>
      </c>
      <c r="AE108" s="65" t="s">
        <v>177</v>
      </c>
      <c r="AF108" s="65">
        <v>39</v>
      </c>
      <c r="AG108" s="62">
        <v>841057.62</v>
      </c>
    </row>
    <row r="109" spans="1:33" ht="235.85" customHeight="1" x14ac:dyDescent="0.25">
      <c r="A109" s="61" t="s">
        <v>1141</v>
      </c>
      <c r="B109" s="61"/>
      <c r="C109" s="61" t="s">
        <v>609</v>
      </c>
      <c r="D109" s="61" t="s">
        <v>1142</v>
      </c>
      <c r="E109" s="61" t="s">
        <v>279</v>
      </c>
      <c r="F109" s="61" t="s">
        <v>45</v>
      </c>
      <c r="G109" s="61" t="s">
        <v>35</v>
      </c>
      <c r="H109" s="61" t="s">
        <v>1143</v>
      </c>
      <c r="I109" s="61" t="s">
        <v>1144</v>
      </c>
      <c r="J109" s="61" t="s">
        <v>1145</v>
      </c>
      <c r="K109" s="61" t="s">
        <v>1146</v>
      </c>
      <c r="L109" s="61" t="s">
        <v>1147</v>
      </c>
      <c r="M109" s="61" t="s">
        <v>1148</v>
      </c>
      <c r="N109" s="61" t="s">
        <v>1149</v>
      </c>
      <c r="O109" s="61" t="s">
        <v>1150</v>
      </c>
      <c r="P109" s="61" t="s">
        <v>1151</v>
      </c>
      <c r="Q109" s="61" t="s">
        <v>166</v>
      </c>
      <c r="R109" s="61" t="s">
        <v>1152</v>
      </c>
      <c r="S109" s="61" t="s">
        <v>1153</v>
      </c>
      <c r="T109" s="61" t="s">
        <v>1154</v>
      </c>
      <c r="U109" s="61" t="s">
        <v>168</v>
      </c>
      <c r="V109" s="61" t="s">
        <v>161</v>
      </c>
      <c r="W109" s="61" t="s">
        <v>161</v>
      </c>
      <c r="X109" s="61"/>
      <c r="Y109" s="61" t="s">
        <v>1155</v>
      </c>
      <c r="Z109" s="65">
        <v>3</v>
      </c>
      <c r="AA109" s="61" t="s">
        <v>1156</v>
      </c>
      <c r="AB109" s="61" t="s">
        <v>1157</v>
      </c>
      <c r="AC109" s="61" t="s">
        <v>1144</v>
      </c>
      <c r="AD109" s="61" t="s">
        <v>164</v>
      </c>
      <c r="AE109" s="65" t="s">
        <v>177</v>
      </c>
      <c r="AF109" s="65">
        <v>1</v>
      </c>
      <c r="AG109" s="62">
        <v>79294.95</v>
      </c>
    </row>
    <row r="110" spans="1:33" ht="235.85" customHeight="1" x14ac:dyDescent="0.25">
      <c r="A110" s="61" t="s">
        <v>1159</v>
      </c>
      <c r="B110" s="61" t="s">
        <v>1160</v>
      </c>
      <c r="C110" s="61" t="s">
        <v>33</v>
      </c>
      <c r="D110" s="61" t="s">
        <v>1161</v>
      </c>
      <c r="E110" s="61" t="s">
        <v>279</v>
      </c>
      <c r="F110" s="61" t="s">
        <v>45</v>
      </c>
      <c r="G110" s="61" t="s">
        <v>35</v>
      </c>
      <c r="H110" s="61" t="s">
        <v>1162</v>
      </c>
      <c r="I110" s="61" t="s">
        <v>1163</v>
      </c>
      <c r="J110" s="61" t="s">
        <v>1078</v>
      </c>
      <c r="K110" s="61" t="s">
        <v>1164</v>
      </c>
      <c r="L110" s="61" t="s">
        <v>1080</v>
      </c>
      <c r="M110" s="61" t="s">
        <v>167</v>
      </c>
      <c r="N110" s="61" t="s">
        <v>1081</v>
      </c>
      <c r="O110" s="61" t="s">
        <v>1165</v>
      </c>
      <c r="P110" s="61" t="s">
        <v>1166</v>
      </c>
      <c r="Q110" s="61" t="s">
        <v>166</v>
      </c>
      <c r="R110" s="61" t="s">
        <v>1167</v>
      </c>
      <c r="S110" s="61" t="s">
        <v>1168</v>
      </c>
      <c r="T110" s="61" t="s">
        <v>1154</v>
      </c>
      <c r="U110" s="61" t="s">
        <v>168</v>
      </c>
      <c r="V110" s="61" t="s">
        <v>161</v>
      </c>
      <c r="W110" s="61" t="s">
        <v>1088</v>
      </c>
      <c r="X110" s="61" t="s">
        <v>44</v>
      </c>
      <c r="Y110" s="61" t="s">
        <v>1169</v>
      </c>
      <c r="Z110" s="65">
        <v>1</v>
      </c>
      <c r="AA110" s="61" t="s">
        <v>128</v>
      </c>
      <c r="AB110" s="61" t="s">
        <v>129</v>
      </c>
      <c r="AC110" s="61" t="s">
        <v>1163</v>
      </c>
      <c r="AD110" s="61" t="s">
        <v>164</v>
      </c>
      <c r="AE110" s="65" t="s">
        <v>130</v>
      </c>
      <c r="AF110" s="65">
        <v>1</v>
      </c>
      <c r="AG110" s="62">
        <v>1240551</v>
      </c>
    </row>
    <row r="111" spans="1:33" ht="235.85" customHeight="1" x14ac:dyDescent="0.25">
      <c r="A111" s="61" t="s">
        <v>1170</v>
      </c>
      <c r="B111" s="61" t="s">
        <v>1171</v>
      </c>
      <c r="C111" s="61" t="s">
        <v>33</v>
      </c>
      <c r="D111" s="61" t="s">
        <v>172</v>
      </c>
      <c r="E111" s="61" t="s">
        <v>279</v>
      </c>
      <c r="F111" s="61" t="s">
        <v>34</v>
      </c>
      <c r="G111" s="61" t="s">
        <v>35</v>
      </c>
      <c r="H111" s="61" t="s">
        <v>1172</v>
      </c>
      <c r="I111" s="61" t="s">
        <v>1173</v>
      </c>
      <c r="J111" s="61" t="s">
        <v>1174</v>
      </c>
      <c r="K111" s="61" t="s">
        <v>1175</v>
      </c>
      <c r="L111" s="61" t="s">
        <v>1176</v>
      </c>
      <c r="M111" s="61" t="s">
        <v>1177</v>
      </c>
      <c r="N111" s="61" t="s">
        <v>1178</v>
      </c>
      <c r="O111" s="61" t="s">
        <v>1179</v>
      </c>
      <c r="P111" s="61" t="s">
        <v>1180</v>
      </c>
      <c r="Q111" s="61"/>
      <c r="R111" s="61" t="s">
        <v>1181</v>
      </c>
      <c r="S111" s="61" t="s">
        <v>898</v>
      </c>
      <c r="T111" s="61" t="s">
        <v>1182</v>
      </c>
      <c r="U111" s="61" t="s">
        <v>170</v>
      </c>
      <c r="V111" s="61" t="s">
        <v>170</v>
      </c>
      <c r="W111" s="61" t="s">
        <v>1183</v>
      </c>
      <c r="X111" s="61" t="s">
        <v>44</v>
      </c>
      <c r="Y111" s="61" t="s">
        <v>1184</v>
      </c>
      <c r="Z111" s="65">
        <v>1</v>
      </c>
      <c r="AA111" s="61" t="s">
        <v>128</v>
      </c>
      <c r="AB111" s="61" t="s">
        <v>129</v>
      </c>
      <c r="AC111" s="61" t="s">
        <v>1173</v>
      </c>
      <c r="AD111" s="61" t="s">
        <v>171</v>
      </c>
      <c r="AE111" s="65" t="s">
        <v>130</v>
      </c>
      <c r="AF111" s="65">
        <v>1</v>
      </c>
      <c r="AG111" s="62">
        <v>1041540.22</v>
      </c>
    </row>
    <row r="112" spans="1:33" ht="235.85" customHeight="1" x14ac:dyDescent="0.25">
      <c r="A112" s="61" t="s">
        <v>1185</v>
      </c>
      <c r="B112" s="61" t="s">
        <v>1186</v>
      </c>
      <c r="C112" s="61" t="s">
        <v>33</v>
      </c>
      <c r="D112" s="61" t="s">
        <v>1187</v>
      </c>
      <c r="E112" s="61" t="s">
        <v>279</v>
      </c>
      <c r="F112" s="61" t="s">
        <v>34</v>
      </c>
      <c r="G112" s="61" t="s">
        <v>35</v>
      </c>
      <c r="H112" s="61" t="s">
        <v>1188</v>
      </c>
      <c r="I112" s="61" t="s">
        <v>1189</v>
      </c>
      <c r="J112" s="61" t="s">
        <v>1190</v>
      </c>
      <c r="K112" s="61" t="s">
        <v>1191</v>
      </c>
      <c r="L112" s="61" t="s">
        <v>1192</v>
      </c>
      <c r="M112" s="61" t="s">
        <v>1193</v>
      </c>
      <c r="N112" s="61" t="s">
        <v>1194</v>
      </c>
      <c r="O112" s="61" t="s">
        <v>1195</v>
      </c>
      <c r="P112" s="61" t="s">
        <v>1196</v>
      </c>
      <c r="Q112" s="61"/>
      <c r="R112" s="61" t="s">
        <v>1197</v>
      </c>
      <c r="S112" s="61" t="s">
        <v>1198</v>
      </c>
      <c r="T112" s="61" t="s">
        <v>1199</v>
      </c>
      <c r="U112" s="61" t="s">
        <v>170</v>
      </c>
      <c r="V112" s="61" t="s">
        <v>170</v>
      </c>
      <c r="W112" s="61" t="s">
        <v>173</v>
      </c>
      <c r="X112" s="61" t="s">
        <v>49</v>
      </c>
      <c r="Y112" s="61" t="s">
        <v>1200</v>
      </c>
      <c r="Z112" s="65">
        <v>1</v>
      </c>
      <c r="AA112" s="61" t="s">
        <v>162</v>
      </c>
      <c r="AB112" s="61" t="s">
        <v>163</v>
      </c>
      <c r="AC112" s="61" t="s">
        <v>1189</v>
      </c>
      <c r="AD112" s="61" t="s">
        <v>171</v>
      </c>
      <c r="AE112" s="65" t="s">
        <v>125</v>
      </c>
      <c r="AF112" s="65">
        <v>3</v>
      </c>
      <c r="AG112" s="62">
        <v>1800000</v>
      </c>
    </row>
    <row r="113" spans="1:33" ht="235.85" customHeight="1" x14ac:dyDescent="0.25">
      <c r="A113" s="61" t="s">
        <v>1201</v>
      </c>
      <c r="B113" s="61"/>
      <c r="C113" s="61" t="s">
        <v>190</v>
      </c>
      <c r="D113" s="61" t="s">
        <v>1202</v>
      </c>
      <c r="E113" s="61" t="s">
        <v>279</v>
      </c>
      <c r="F113" s="61" t="s">
        <v>34</v>
      </c>
      <c r="G113" s="61" t="s">
        <v>35</v>
      </c>
      <c r="H113" s="61" t="s">
        <v>1203</v>
      </c>
      <c r="I113" s="61" t="s">
        <v>1204</v>
      </c>
      <c r="J113" s="61" t="s">
        <v>1205</v>
      </c>
      <c r="K113" s="61" t="s">
        <v>1206</v>
      </c>
      <c r="L113" s="61" t="s">
        <v>1207</v>
      </c>
      <c r="M113" s="61" t="s">
        <v>1208</v>
      </c>
      <c r="N113" s="61" t="s">
        <v>1209</v>
      </c>
      <c r="O113" s="61" t="s">
        <v>1210</v>
      </c>
      <c r="P113" s="61" t="s">
        <v>1211</v>
      </c>
      <c r="Q113" s="61" t="s">
        <v>1212</v>
      </c>
      <c r="R113" s="61" t="s">
        <v>1213</v>
      </c>
      <c r="S113" s="61" t="s">
        <v>1214</v>
      </c>
      <c r="T113" s="61"/>
      <c r="U113" s="61" t="s">
        <v>170</v>
      </c>
      <c r="V113" s="61" t="s">
        <v>170</v>
      </c>
      <c r="W113" s="61" t="s">
        <v>173</v>
      </c>
      <c r="X113" s="61"/>
      <c r="Y113" s="61"/>
      <c r="Z113" s="65">
        <v>1</v>
      </c>
      <c r="AA113" s="61" t="s">
        <v>37</v>
      </c>
      <c r="AB113" s="61" t="s">
        <v>1215</v>
      </c>
      <c r="AC113" s="61" t="s">
        <v>1204</v>
      </c>
      <c r="AD113" s="61" t="s">
        <v>1216</v>
      </c>
      <c r="AE113" s="65" t="s">
        <v>38</v>
      </c>
      <c r="AF113" s="65">
        <v>1</v>
      </c>
      <c r="AG113" s="62">
        <v>3474023.91</v>
      </c>
    </row>
    <row r="114" spans="1:33" ht="235.85" customHeight="1" x14ac:dyDescent="0.25">
      <c r="A114" s="61" t="s">
        <v>1217</v>
      </c>
      <c r="B114" s="61" t="s">
        <v>1218</v>
      </c>
      <c r="C114" s="61" t="s">
        <v>33</v>
      </c>
      <c r="D114" s="61" t="s">
        <v>172</v>
      </c>
      <c r="E114" s="61" t="s">
        <v>279</v>
      </c>
      <c r="F114" s="61" t="s">
        <v>34</v>
      </c>
      <c r="G114" s="61" t="s">
        <v>35</v>
      </c>
      <c r="H114" s="61" t="s">
        <v>1172</v>
      </c>
      <c r="I114" s="61" t="s">
        <v>1173</v>
      </c>
      <c r="J114" s="61" t="s">
        <v>1174</v>
      </c>
      <c r="K114" s="61" t="s">
        <v>1175</v>
      </c>
      <c r="L114" s="61" t="s">
        <v>1219</v>
      </c>
      <c r="M114" s="61" t="s">
        <v>1220</v>
      </c>
      <c r="N114" s="61" t="s">
        <v>1221</v>
      </c>
      <c r="O114" s="61" t="s">
        <v>1222</v>
      </c>
      <c r="P114" s="61" t="s">
        <v>1223</v>
      </c>
      <c r="Q114" s="61"/>
      <c r="R114" s="61" t="s">
        <v>1224</v>
      </c>
      <c r="S114" s="61" t="s">
        <v>1225</v>
      </c>
      <c r="T114" s="61" t="s">
        <v>1226</v>
      </c>
      <c r="U114" s="61" t="s">
        <v>170</v>
      </c>
      <c r="V114" s="61" t="s">
        <v>170</v>
      </c>
      <c r="W114" s="61" t="s">
        <v>1183</v>
      </c>
      <c r="X114" s="61" t="s">
        <v>44</v>
      </c>
      <c r="Y114" s="61" t="s">
        <v>1227</v>
      </c>
      <c r="Z114" s="65">
        <v>1</v>
      </c>
      <c r="AA114" s="61" t="s">
        <v>128</v>
      </c>
      <c r="AB114" s="61" t="s">
        <v>129</v>
      </c>
      <c r="AC114" s="61" t="s">
        <v>1173</v>
      </c>
      <c r="AD114" s="61" t="s">
        <v>1228</v>
      </c>
      <c r="AE114" s="65" t="s">
        <v>130</v>
      </c>
      <c r="AF114" s="65">
        <v>1</v>
      </c>
      <c r="AG114" s="62">
        <v>1041540.22</v>
      </c>
    </row>
    <row r="115" spans="1:33" ht="235.85" customHeight="1" x14ac:dyDescent="0.25">
      <c r="A115" s="61" t="s">
        <v>1229</v>
      </c>
      <c r="B115" s="61" t="s">
        <v>1230</v>
      </c>
      <c r="C115" s="61" t="s">
        <v>33</v>
      </c>
      <c r="D115" s="61" t="s">
        <v>169</v>
      </c>
      <c r="E115" s="61" t="s">
        <v>279</v>
      </c>
      <c r="F115" s="61" t="s">
        <v>34</v>
      </c>
      <c r="G115" s="61" t="s">
        <v>35</v>
      </c>
      <c r="H115" s="61" t="s">
        <v>1231</v>
      </c>
      <c r="I115" s="61" t="s">
        <v>1232</v>
      </c>
      <c r="J115" s="61" t="s">
        <v>1233</v>
      </c>
      <c r="K115" s="61" t="s">
        <v>1234</v>
      </c>
      <c r="L115" s="61" t="s">
        <v>1235</v>
      </c>
      <c r="M115" s="61" t="s">
        <v>1236</v>
      </c>
      <c r="N115" s="61" t="s">
        <v>1237</v>
      </c>
      <c r="O115" s="61" t="s">
        <v>1238</v>
      </c>
      <c r="P115" s="61" t="s">
        <v>1239</v>
      </c>
      <c r="Q115" s="61"/>
      <c r="R115" s="61" t="s">
        <v>1240</v>
      </c>
      <c r="S115" s="61" t="s">
        <v>1198</v>
      </c>
      <c r="T115" s="61" t="s">
        <v>1241</v>
      </c>
      <c r="U115" s="61" t="s">
        <v>176</v>
      </c>
      <c r="V115" s="61" t="s">
        <v>170</v>
      </c>
      <c r="W115" s="61" t="s">
        <v>176</v>
      </c>
      <c r="X115" s="61" t="s">
        <v>44</v>
      </c>
      <c r="Y115" s="61" t="s">
        <v>1242</v>
      </c>
      <c r="Z115" s="65">
        <v>1</v>
      </c>
      <c r="AA115" s="61" t="s">
        <v>128</v>
      </c>
      <c r="AB115" s="61" t="s">
        <v>129</v>
      </c>
      <c r="AC115" s="61" t="s">
        <v>1232</v>
      </c>
      <c r="AD115" s="61" t="s">
        <v>171</v>
      </c>
      <c r="AE115" s="65" t="s">
        <v>130</v>
      </c>
      <c r="AF115" s="65">
        <v>1</v>
      </c>
      <c r="AG115" s="62">
        <v>770403.08</v>
      </c>
    </row>
    <row r="116" spans="1:33" ht="235.85" customHeight="1" x14ac:dyDescent="0.25">
      <c r="A116" s="61" t="s">
        <v>1243</v>
      </c>
      <c r="B116" s="61" t="s">
        <v>1244</v>
      </c>
      <c r="C116" s="61" t="s">
        <v>33</v>
      </c>
      <c r="D116" s="61" t="s">
        <v>1245</v>
      </c>
      <c r="E116" s="61" t="s">
        <v>279</v>
      </c>
      <c r="F116" s="61" t="s">
        <v>34</v>
      </c>
      <c r="G116" s="61" t="s">
        <v>35</v>
      </c>
      <c r="H116" s="61" t="s">
        <v>191</v>
      </c>
      <c r="I116" s="61" t="s">
        <v>1246</v>
      </c>
      <c r="J116" s="61" t="s">
        <v>1247</v>
      </c>
      <c r="K116" s="61" t="s">
        <v>1248</v>
      </c>
      <c r="L116" s="61" t="s">
        <v>1249</v>
      </c>
      <c r="M116" s="61" t="s">
        <v>1250</v>
      </c>
      <c r="N116" s="61" t="s">
        <v>1251</v>
      </c>
      <c r="O116" s="61" t="s">
        <v>1252</v>
      </c>
      <c r="P116" s="61" t="s">
        <v>1253</v>
      </c>
      <c r="Q116" s="61"/>
      <c r="R116" s="61" t="s">
        <v>1254</v>
      </c>
      <c r="S116" s="61" t="s">
        <v>1255</v>
      </c>
      <c r="T116" s="61" t="s">
        <v>1256</v>
      </c>
      <c r="U116" s="61" t="s">
        <v>176</v>
      </c>
      <c r="V116" s="61" t="s">
        <v>170</v>
      </c>
      <c r="W116" s="61" t="s">
        <v>176</v>
      </c>
      <c r="X116" s="61" t="s">
        <v>57</v>
      </c>
      <c r="Y116" s="61" t="s">
        <v>1257</v>
      </c>
      <c r="Z116" s="65">
        <v>1</v>
      </c>
      <c r="AA116" s="61" t="s">
        <v>1258</v>
      </c>
      <c r="AB116" s="61" t="s">
        <v>1259</v>
      </c>
      <c r="AC116" s="61" t="s">
        <v>1246</v>
      </c>
      <c r="AD116" s="61" t="s">
        <v>171</v>
      </c>
      <c r="AE116" s="65" t="s">
        <v>77</v>
      </c>
      <c r="AF116" s="65">
        <v>50</v>
      </c>
      <c r="AG116" s="62">
        <v>1200000</v>
      </c>
    </row>
    <row r="117" spans="1:33" ht="235.85" customHeight="1" x14ac:dyDescent="0.25">
      <c r="A117" s="61" t="s">
        <v>1260</v>
      </c>
      <c r="B117" s="61"/>
      <c r="C117" s="61" t="s">
        <v>222</v>
      </c>
      <c r="D117" s="61" t="s">
        <v>1261</v>
      </c>
      <c r="E117" s="61" t="s">
        <v>279</v>
      </c>
      <c r="F117" s="61" t="s">
        <v>34</v>
      </c>
      <c r="G117" s="61" t="s">
        <v>35</v>
      </c>
      <c r="H117" s="61" t="s">
        <v>1262</v>
      </c>
      <c r="I117" s="61" t="s">
        <v>1204</v>
      </c>
      <c r="J117" s="61" t="s">
        <v>1205</v>
      </c>
      <c r="K117" s="61" t="s">
        <v>1263</v>
      </c>
      <c r="L117" s="61" t="s">
        <v>1264</v>
      </c>
      <c r="M117" s="61" t="s">
        <v>1265</v>
      </c>
      <c r="N117" s="61" t="s">
        <v>1266</v>
      </c>
      <c r="O117" s="61" t="s">
        <v>1267</v>
      </c>
      <c r="P117" s="61" t="s">
        <v>1268</v>
      </c>
      <c r="Q117" s="61"/>
      <c r="R117" s="61" t="s">
        <v>1269</v>
      </c>
      <c r="S117" s="61" t="s">
        <v>544</v>
      </c>
      <c r="T117" s="61"/>
      <c r="U117" s="61" t="s">
        <v>170</v>
      </c>
      <c r="V117" s="61" t="s">
        <v>170</v>
      </c>
      <c r="W117" s="61" t="s">
        <v>176</v>
      </c>
      <c r="X117" s="61"/>
      <c r="Y117" s="61"/>
      <c r="Z117" s="65">
        <v>1</v>
      </c>
      <c r="AA117" s="61" t="s">
        <v>37</v>
      </c>
      <c r="AB117" s="61" t="s">
        <v>1215</v>
      </c>
      <c r="AC117" s="61" t="s">
        <v>1204</v>
      </c>
      <c r="AD117" s="61" t="s">
        <v>1216</v>
      </c>
      <c r="AE117" s="65" t="s">
        <v>38</v>
      </c>
      <c r="AF117" s="65">
        <v>1</v>
      </c>
      <c r="AG117" s="62">
        <v>3311201.95</v>
      </c>
    </row>
    <row r="118" spans="1:33" ht="235.85" customHeight="1" x14ac:dyDescent="0.25">
      <c r="A118" s="61" t="s">
        <v>1270</v>
      </c>
      <c r="B118" s="61"/>
      <c r="C118" s="61" t="s">
        <v>222</v>
      </c>
      <c r="D118" s="61" t="s">
        <v>1271</v>
      </c>
      <c r="E118" s="61" t="s">
        <v>279</v>
      </c>
      <c r="F118" s="61" t="s">
        <v>45</v>
      </c>
      <c r="G118" s="61" t="s">
        <v>56</v>
      </c>
      <c r="H118" s="61" t="s">
        <v>119</v>
      </c>
      <c r="I118" s="61" t="s">
        <v>1272</v>
      </c>
      <c r="J118" s="61" t="s">
        <v>1273</v>
      </c>
      <c r="K118" s="61" t="s">
        <v>1274</v>
      </c>
      <c r="L118" s="61" t="s">
        <v>1275</v>
      </c>
      <c r="M118" s="61" t="s">
        <v>1276</v>
      </c>
      <c r="N118" s="61" t="s">
        <v>1277</v>
      </c>
      <c r="O118" s="61" t="s">
        <v>1278</v>
      </c>
      <c r="P118" s="61" t="s">
        <v>1279</v>
      </c>
      <c r="Q118" s="61"/>
      <c r="R118" s="61" t="s">
        <v>1280</v>
      </c>
      <c r="S118" s="61" t="s">
        <v>730</v>
      </c>
      <c r="T118" s="61"/>
      <c r="U118" s="61" t="s">
        <v>174</v>
      </c>
      <c r="V118" s="61" t="s">
        <v>170</v>
      </c>
      <c r="W118" s="61" t="s">
        <v>174</v>
      </c>
      <c r="X118" s="61"/>
      <c r="Y118" s="61"/>
      <c r="Z118" s="65">
        <v>1</v>
      </c>
      <c r="AA118" s="61" t="s">
        <v>1281</v>
      </c>
      <c r="AB118" s="61" t="s">
        <v>1282</v>
      </c>
      <c r="AC118" s="61" t="s">
        <v>1272</v>
      </c>
      <c r="AD118" s="61" t="s">
        <v>171</v>
      </c>
      <c r="AE118" s="65" t="s">
        <v>137</v>
      </c>
      <c r="AF118" s="65">
        <v>1</v>
      </c>
      <c r="AG118" s="62">
        <v>1000000</v>
      </c>
    </row>
    <row r="119" spans="1:33" ht="235.85" customHeight="1" x14ac:dyDescent="0.25">
      <c r="A119" s="61" t="s">
        <v>1283</v>
      </c>
      <c r="B119" s="61" t="s">
        <v>1284</v>
      </c>
      <c r="C119" s="61" t="s">
        <v>33</v>
      </c>
      <c r="D119" s="61" t="s">
        <v>1285</v>
      </c>
      <c r="E119" s="61" t="s">
        <v>279</v>
      </c>
      <c r="F119" s="61" t="s">
        <v>34</v>
      </c>
      <c r="G119" s="61" t="s">
        <v>42</v>
      </c>
      <c r="H119" s="61" t="s">
        <v>1286</v>
      </c>
      <c r="I119" s="61" t="s">
        <v>1287</v>
      </c>
      <c r="J119" s="61" t="s">
        <v>1288</v>
      </c>
      <c r="K119" s="61" t="s">
        <v>1289</v>
      </c>
      <c r="L119" s="61" t="s">
        <v>1290</v>
      </c>
      <c r="M119" s="61" t="s">
        <v>1291</v>
      </c>
      <c r="N119" s="61" t="s">
        <v>1292</v>
      </c>
      <c r="O119" s="61" t="s">
        <v>1293</v>
      </c>
      <c r="P119" s="61" t="s">
        <v>1294</v>
      </c>
      <c r="Q119" s="61" t="s">
        <v>1295</v>
      </c>
      <c r="R119" s="61" t="s">
        <v>1296</v>
      </c>
      <c r="S119" s="61" t="s">
        <v>1086</v>
      </c>
      <c r="T119" s="61" t="s">
        <v>1297</v>
      </c>
      <c r="U119" s="61" t="s">
        <v>178</v>
      </c>
      <c r="V119" s="61" t="s">
        <v>184</v>
      </c>
      <c r="W119" s="61" t="s">
        <v>178</v>
      </c>
      <c r="X119" s="61" t="s">
        <v>44</v>
      </c>
      <c r="Y119" s="61" t="s">
        <v>1298</v>
      </c>
      <c r="Z119" s="65">
        <v>1</v>
      </c>
      <c r="AA119" s="61" t="s">
        <v>128</v>
      </c>
      <c r="AB119" s="61" t="s">
        <v>129</v>
      </c>
      <c r="AC119" s="61" t="s">
        <v>1287</v>
      </c>
      <c r="AD119" s="61" t="s">
        <v>182</v>
      </c>
      <c r="AE119" s="65" t="s">
        <v>130</v>
      </c>
      <c r="AF119" s="65">
        <v>1</v>
      </c>
      <c r="AG119" s="62">
        <v>976416.73</v>
      </c>
    </row>
    <row r="120" spans="1:33" ht="235.85" customHeight="1" x14ac:dyDescent="0.25">
      <c r="A120" s="61" t="s">
        <v>1299</v>
      </c>
      <c r="B120" s="61" t="s">
        <v>794</v>
      </c>
      <c r="C120" s="61" t="s">
        <v>33</v>
      </c>
      <c r="D120" s="61" t="s">
        <v>1300</v>
      </c>
      <c r="E120" s="61" t="s">
        <v>279</v>
      </c>
      <c r="F120" s="61" t="s">
        <v>45</v>
      </c>
      <c r="G120" s="61" t="s">
        <v>42</v>
      </c>
      <c r="H120" s="61" t="s">
        <v>1301</v>
      </c>
      <c r="I120" s="61" t="s">
        <v>1302</v>
      </c>
      <c r="J120" s="61" t="s">
        <v>1303</v>
      </c>
      <c r="K120" s="61" t="s">
        <v>1304</v>
      </c>
      <c r="L120" s="61" t="s">
        <v>1305</v>
      </c>
      <c r="M120" s="61" t="s">
        <v>1306</v>
      </c>
      <c r="N120" s="61" t="s">
        <v>1307</v>
      </c>
      <c r="O120" s="61" t="s">
        <v>754</v>
      </c>
      <c r="P120" s="61" t="s">
        <v>754</v>
      </c>
      <c r="Q120" s="61" t="s">
        <v>1308</v>
      </c>
      <c r="R120" s="61" t="s">
        <v>1309</v>
      </c>
      <c r="S120" s="61" t="s">
        <v>1310</v>
      </c>
      <c r="T120" s="61" t="s">
        <v>1311</v>
      </c>
      <c r="U120" s="61" t="s">
        <v>178</v>
      </c>
      <c r="V120" s="61" t="s">
        <v>184</v>
      </c>
      <c r="W120" s="61" t="s">
        <v>178</v>
      </c>
      <c r="X120" s="61" t="s">
        <v>85</v>
      </c>
      <c r="Y120" s="61" t="s">
        <v>1312</v>
      </c>
      <c r="Z120" s="65">
        <v>1</v>
      </c>
      <c r="AA120" s="61" t="s">
        <v>135</v>
      </c>
      <c r="AB120" s="61" t="s">
        <v>175</v>
      </c>
      <c r="AC120" s="61" t="s">
        <v>1302</v>
      </c>
      <c r="AD120" s="61" t="s">
        <v>180</v>
      </c>
      <c r="AE120" s="65" t="s">
        <v>137</v>
      </c>
      <c r="AF120" s="65">
        <v>4</v>
      </c>
      <c r="AG120" s="62">
        <v>8800000</v>
      </c>
    </row>
    <row r="121" spans="1:33" ht="235.85" customHeight="1" x14ac:dyDescent="0.25">
      <c r="A121" s="61" t="s">
        <v>1313</v>
      </c>
      <c r="B121" s="61" t="s">
        <v>1314</v>
      </c>
      <c r="C121" s="61" t="s">
        <v>33</v>
      </c>
      <c r="D121" s="61" t="s">
        <v>1315</v>
      </c>
      <c r="E121" s="61" t="s">
        <v>279</v>
      </c>
      <c r="F121" s="61" t="s">
        <v>34</v>
      </c>
      <c r="G121" s="61" t="s">
        <v>42</v>
      </c>
      <c r="H121" s="61" t="s">
        <v>191</v>
      </c>
      <c r="I121" s="61" t="s">
        <v>1316</v>
      </c>
      <c r="J121" s="61" t="s">
        <v>1317</v>
      </c>
      <c r="K121" s="61" t="s">
        <v>1318</v>
      </c>
      <c r="L121" s="61" t="s">
        <v>1319</v>
      </c>
      <c r="M121" s="61" t="s">
        <v>1320</v>
      </c>
      <c r="N121" s="61" t="s">
        <v>1321</v>
      </c>
      <c r="O121" s="61" t="s">
        <v>754</v>
      </c>
      <c r="P121" s="61" t="s">
        <v>1322</v>
      </c>
      <c r="Q121" s="61" t="s">
        <v>1323</v>
      </c>
      <c r="R121" s="61" t="s">
        <v>1324</v>
      </c>
      <c r="S121" s="61" t="s">
        <v>1325</v>
      </c>
      <c r="T121" s="61" t="s">
        <v>1326</v>
      </c>
      <c r="U121" s="61" t="s">
        <v>178</v>
      </c>
      <c r="V121" s="61" t="s">
        <v>184</v>
      </c>
      <c r="W121" s="61" t="s">
        <v>178</v>
      </c>
      <c r="X121" s="61" t="s">
        <v>57</v>
      </c>
      <c r="Y121" s="61" t="s">
        <v>1327</v>
      </c>
      <c r="Z121" s="65">
        <v>1</v>
      </c>
      <c r="AA121" s="61" t="s">
        <v>1258</v>
      </c>
      <c r="AB121" s="61" t="s">
        <v>1259</v>
      </c>
      <c r="AC121" s="61" t="s">
        <v>1316</v>
      </c>
      <c r="AD121" s="61" t="s">
        <v>180</v>
      </c>
      <c r="AE121" s="65" t="s">
        <v>77</v>
      </c>
      <c r="AF121" s="65">
        <v>155</v>
      </c>
      <c r="AG121" s="62">
        <v>1058809.6499999999</v>
      </c>
    </row>
    <row r="122" spans="1:33" ht="235.85" customHeight="1" x14ac:dyDescent="0.25">
      <c r="A122" s="61" t="s">
        <v>1313</v>
      </c>
      <c r="B122" s="61" t="s">
        <v>1314</v>
      </c>
      <c r="C122" s="61" t="s">
        <v>33</v>
      </c>
      <c r="D122" s="61" t="s">
        <v>1315</v>
      </c>
      <c r="E122" s="61" t="s">
        <v>279</v>
      </c>
      <c r="F122" s="61" t="s">
        <v>34</v>
      </c>
      <c r="G122" s="61" t="s">
        <v>42</v>
      </c>
      <c r="H122" s="61" t="s">
        <v>191</v>
      </c>
      <c r="I122" s="61" t="s">
        <v>1316</v>
      </c>
      <c r="J122" s="61" t="s">
        <v>1317</v>
      </c>
      <c r="K122" s="61" t="s">
        <v>1318</v>
      </c>
      <c r="L122" s="61" t="s">
        <v>1319</v>
      </c>
      <c r="M122" s="61" t="s">
        <v>1320</v>
      </c>
      <c r="N122" s="61" t="s">
        <v>1321</v>
      </c>
      <c r="O122" s="61" t="s">
        <v>754</v>
      </c>
      <c r="P122" s="61" t="s">
        <v>1322</v>
      </c>
      <c r="Q122" s="61" t="s">
        <v>1323</v>
      </c>
      <c r="R122" s="61" t="s">
        <v>1324</v>
      </c>
      <c r="S122" s="61" t="s">
        <v>1325</v>
      </c>
      <c r="T122" s="61" t="s">
        <v>1326</v>
      </c>
      <c r="U122" s="61" t="s">
        <v>178</v>
      </c>
      <c r="V122" s="61" t="s">
        <v>184</v>
      </c>
      <c r="W122" s="61" t="s">
        <v>178</v>
      </c>
      <c r="X122" s="61" t="s">
        <v>57</v>
      </c>
      <c r="Y122" s="61" t="s">
        <v>1327</v>
      </c>
      <c r="Z122" s="65">
        <v>2</v>
      </c>
      <c r="AA122" s="61" t="s">
        <v>1258</v>
      </c>
      <c r="AB122" s="61" t="s">
        <v>1328</v>
      </c>
      <c r="AC122" s="61" t="s">
        <v>1316</v>
      </c>
      <c r="AD122" s="61" t="s">
        <v>180</v>
      </c>
      <c r="AE122" s="65" t="s">
        <v>77</v>
      </c>
      <c r="AF122" s="65">
        <v>10</v>
      </c>
      <c r="AG122" s="62">
        <v>138425</v>
      </c>
    </row>
    <row r="123" spans="1:33" ht="235.85" customHeight="1" x14ac:dyDescent="0.25">
      <c r="A123" s="61" t="s">
        <v>1329</v>
      </c>
      <c r="B123" s="61" t="s">
        <v>1330</v>
      </c>
      <c r="C123" s="61" t="s">
        <v>33</v>
      </c>
      <c r="D123" s="61" t="s">
        <v>1331</v>
      </c>
      <c r="E123" s="61" t="s">
        <v>279</v>
      </c>
      <c r="F123" s="61" t="s">
        <v>45</v>
      </c>
      <c r="G123" s="61" t="s">
        <v>56</v>
      </c>
      <c r="H123" s="61" t="s">
        <v>1332</v>
      </c>
      <c r="I123" s="61" t="s">
        <v>1333</v>
      </c>
      <c r="J123" s="61" t="s">
        <v>1334</v>
      </c>
      <c r="K123" s="61" t="s">
        <v>1335</v>
      </c>
      <c r="L123" s="61" t="s">
        <v>1336</v>
      </c>
      <c r="M123" s="61" t="s">
        <v>1337</v>
      </c>
      <c r="N123" s="61" t="s">
        <v>1338</v>
      </c>
      <c r="O123" s="61" t="s">
        <v>460</v>
      </c>
      <c r="P123" s="61" t="s">
        <v>1339</v>
      </c>
      <c r="Q123" s="61" t="s">
        <v>1340</v>
      </c>
      <c r="R123" s="61" t="s">
        <v>1341</v>
      </c>
      <c r="S123" s="61" t="s">
        <v>1342</v>
      </c>
      <c r="T123" s="61" t="s">
        <v>1343</v>
      </c>
      <c r="U123" s="61" t="s">
        <v>178</v>
      </c>
      <c r="V123" s="61" t="s">
        <v>184</v>
      </c>
      <c r="W123" s="61" t="s">
        <v>178</v>
      </c>
      <c r="X123" s="61" t="s">
        <v>57</v>
      </c>
      <c r="Y123" s="61" t="s">
        <v>1344</v>
      </c>
      <c r="Z123" s="65">
        <v>1</v>
      </c>
      <c r="AA123" s="61" t="s">
        <v>1281</v>
      </c>
      <c r="AB123" s="61" t="s">
        <v>1345</v>
      </c>
      <c r="AC123" s="61" t="s">
        <v>1346</v>
      </c>
      <c r="AD123" s="61" t="s">
        <v>180</v>
      </c>
      <c r="AE123" s="65" t="s">
        <v>137</v>
      </c>
      <c r="AF123" s="65">
        <v>5</v>
      </c>
      <c r="AG123" s="62">
        <v>2300000</v>
      </c>
    </row>
    <row r="124" spans="1:33" ht="235.85" customHeight="1" x14ac:dyDescent="0.25">
      <c r="A124" s="61" t="s">
        <v>1347</v>
      </c>
      <c r="B124" s="61" t="s">
        <v>1330</v>
      </c>
      <c r="C124" s="61" t="s">
        <v>33</v>
      </c>
      <c r="D124" s="61" t="s">
        <v>1348</v>
      </c>
      <c r="E124" s="61" t="s">
        <v>279</v>
      </c>
      <c r="F124" s="61" t="s">
        <v>45</v>
      </c>
      <c r="G124" s="61" t="s">
        <v>56</v>
      </c>
      <c r="H124" s="61" t="s">
        <v>1349</v>
      </c>
      <c r="I124" s="61" t="s">
        <v>1350</v>
      </c>
      <c r="J124" s="61" t="s">
        <v>1351</v>
      </c>
      <c r="K124" s="61" t="s">
        <v>1352</v>
      </c>
      <c r="L124" s="61" t="s">
        <v>1353</v>
      </c>
      <c r="M124" s="61" t="s">
        <v>1354</v>
      </c>
      <c r="N124" s="61" t="s">
        <v>1355</v>
      </c>
      <c r="O124" s="61" t="s">
        <v>460</v>
      </c>
      <c r="P124" s="61" t="s">
        <v>1339</v>
      </c>
      <c r="Q124" s="61" t="s">
        <v>1356</v>
      </c>
      <c r="R124" s="61" t="s">
        <v>1357</v>
      </c>
      <c r="S124" s="61" t="s">
        <v>1358</v>
      </c>
      <c r="T124" s="61" t="s">
        <v>1343</v>
      </c>
      <c r="U124" s="61" t="s">
        <v>178</v>
      </c>
      <c r="V124" s="61" t="s">
        <v>184</v>
      </c>
      <c r="W124" s="61" t="s">
        <v>178</v>
      </c>
      <c r="X124" s="61" t="s">
        <v>57</v>
      </c>
      <c r="Y124" s="61" t="s">
        <v>1344</v>
      </c>
      <c r="Z124" s="65">
        <v>1</v>
      </c>
      <c r="AA124" s="61" t="s">
        <v>1359</v>
      </c>
      <c r="AB124" s="61" t="s">
        <v>1360</v>
      </c>
      <c r="AC124" s="61" t="s">
        <v>1350</v>
      </c>
      <c r="AD124" s="61" t="s">
        <v>180</v>
      </c>
      <c r="AE124" s="65" t="s">
        <v>137</v>
      </c>
      <c r="AF124" s="65">
        <v>8</v>
      </c>
      <c r="AG124" s="62">
        <v>720000</v>
      </c>
    </row>
    <row r="125" spans="1:33" ht="235.85" customHeight="1" x14ac:dyDescent="0.25">
      <c r="A125" s="61" t="s">
        <v>1361</v>
      </c>
      <c r="B125" s="61" t="s">
        <v>1362</v>
      </c>
      <c r="C125" s="61" t="s">
        <v>33</v>
      </c>
      <c r="D125" s="61" t="s">
        <v>1363</v>
      </c>
      <c r="E125" s="61" t="s">
        <v>279</v>
      </c>
      <c r="F125" s="61" t="s">
        <v>34</v>
      </c>
      <c r="G125" s="61" t="s">
        <v>35</v>
      </c>
      <c r="H125" s="61" t="s">
        <v>1364</v>
      </c>
      <c r="I125" s="61" t="s">
        <v>1365</v>
      </c>
      <c r="J125" s="61" t="s">
        <v>1366</v>
      </c>
      <c r="K125" s="61" t="s">
        <v>1367</v>
      </c>
      <c r="L125" s="61" t="s">
        <v>1368</v>
      </c>
      <c r="M125" s="61" t="s">
        <v>1369</v>
      </c>
      <c r="N125" s="61" t="s">
        <v>1370</v>
      </c>
      <c r="O125" s="61" t="s">
        <v>504</v>
      </c>
      <c r="P125" s="61" t="s">
        <v>1371</v>
      </c>
      <c r="Q125" s="61" t="s">
        <v>1372</v>
      </c>
      <c r="R125" s="61" t="s">
        <v>1373</v>
      </c>
      <c r="S125" s="61" t="s">
        <v>1374</v>
      </c>
      <c r="T125" s="61" t="s">
        <v>1375</v>
      </c>
      <c r="U125" s="61" t="s">
        <v>178</v>
      </c>
      <c r="V125" s="61" t="s">
        <v>185</v>
      </c>
      <c r="W125" s="61" t="s">
        <v>178</v>
      </c>
      <c r="X125" s="61" t="s">
        <v>44</v>
      </c>
      <c r="Y125" s="61" t="s">
        <v>1376</v>
      </c>
      <c r="Z125" s="65">
        <v>1</v>
      </c>
      <c r="AA125" s="61" t="s">
        <v>128</v>
      </c>
      <c r="AB125" s="61" t="s">
        <v>129</v>
      </c>
      <c r="AC125" s="61" t="s">
        <v>1365</v>
      </c>
      <c r="AD125" s="61" t="s">
        <v>186</v>
      </c>
      <c r="AE125" s="65" t="s">
        <v>130</v>
      </c>
      <c r="AF125" s="65">
        <v>1</v>
      </c>
      <c r="AG125" s="62">
        <v>1202186.06</v>
      </c>
    </row>
    <row r="126" spans="1:33" ht="235.85" customHeight="1" x14ac:dyDescent="0.25">
      <c r="A126" s="61" t="s">
        <v>1377</v>
      </c>
      <c r="B126" s="61" t="s">
        <v>1378</v>
      </c>
      <c r="C126" s="61" t="s">
        <v>33</v>
      </c>
      <c r="D126" s="61" t="s">
        <v>1379</v>
      </c>
      <c r="E126" s="61" t="s">
        <v>279</v>
      </c>
      <c r="F126" s="61" t="s">
        <v>34</v>
      </c>
      <c r="G126" s="61" t="s">
        <v>35</v>
      </c>
      <c r="H126" s="61" t="s">
        <v>1380</v>
      </c>
      <c r="I126" s="61" t="s">
        <v>1381</v>
      </c>
      <c r="J126" s="61" t="s">
        <v>1382</v>
      </c>
      <c r="K126" s="61" t="s">
        <v>1383</v>
      </c>
      <c r="L126" s="61" t="s">
        <v>1384</v>
      </c>
      <c r="M126" s="61" t="s">
        <v>1385</v>
      </c>
      <c r="N126" s="61" t="s">
        <v>1386</v>
      </c>
      <c r="O126" s="61" t="s">
        <v>1387</v>
      </c>
      <c r="P126" s="61" t="s">
        <v>1388</v>
      </c>
      <c r="Q126" s="61" t="s">
        <v>1389</v>
      </c>
      <c r="R126" s="61" t="s">
        <v>1390</v>
      </c>
      <c r="S126" s="61" t="s">
        <v>1391</v>
      </c>
      <c r="T126" s="61" t="s">
        <v>1392</v>
      </c>
      <c r="U126" s="61" t="s">
        <v>178</v>
      </c>
      <c r="V126" s="61" t="s">
        <v>184</v>
      </c>
      <c r="W126" s="61" t="s">
        <v>178</v>
      </c>
      <c r="X126" s="61" t="s">
        <v>49</v>
      </c>
      <c r="Y126" s="61" t="s">
        <v>1393</v>
      </c>
      <c r="Z126" s="65">
        <v>1</v>
      </c>
      <c r="AA126" s="61" t="s">
        <v>943</v>
      </c>
      <c r="AB126" s="61" t="s">
        <v>1394</v>
      </c>
      <c r="AC126" s="61" t="s">
        <v>1381</v>
      </c>
      <c r="AD126" s="61" t="s">
        <v>183</v>
      </c>
      <c r="AE126" s="65" t="s">
        <v>62</v>
      </c>
      <c r="AF126" s="65">
        <v>1</v>
      </c>
      <c r="AG126" s="62">
        <v>48903000</v>
      </c>
    </row>
    <row r="127" spans="1:33" ht="235.85" customHeight="1" x14ac:dyDescent="0.25">
      <c r="A127" s="61" t="s">
        <v>1395</v>
      </c>
      <c r="B127" s="61" t="s">
        <v>1396</v>
      </c>
      <c r="C127" s="61" t="s">
        <v>33</v>
      </c>
      <c r="D127" s="61" t="s">
        <v>1397</v>
      </c>
      <c r="E127" s="61" t="s">
        <v>279</v>
      </c>
      <c r="F127" s="61" t="s">
        <v>34</v>
      </c>
      <c r="G127" s="61" t="s">
        <v>35</v>
      </c>
      <c r="H127" s="61" t="s">
        <v>1398</v>
      </c>
      <c r="I127" s="61" t="s">
        <v>1399</v>
      </c>
      <c r="J127" s="61" t="s">
        <v>1400</v>
      </c>
      <c r="K127" s="61" t="s">
        <v>1401</v>
      </c>
      <c r="L127" s="61" t="s">
        <v>181</v>
      </c>
      <c r="M127" s="61" t="s">
        <v>1402</v>
      </c>
      <c r="N127" s="61" t="s">
        <v>1403</v>
      </c>
      <c r="O127" s="61" t="s">
        <v>504</v>
      </c>
      <c r="P127" s="61" t="s">
        <v>1404</v>
      </c>
      <c r="Q127" s="61" t="s">
        <v>1405</v>
      </c>
      <c r="R127" s="61" t="s">
        <v>1406</v>
      </c>
      <c r="S127" s="61" t="s">
        <v>1325</v>
      </c>
      <c r="T127" s="61" t="s">
        <v>1407</v>
      </c>
      <c r="U127" s="61" t="s">
        <v>185</v>
      </c>
      <c r="V127" s="61" t="s">
        <v>185</v>
      </c>
      <c r="W127" s="61" t="s">
        <v>178</v>
      </c>
      <c r="X127" s="61" t="s">
        <v>44</v>
      </c>
      <c r="Y127" s="61" t="s">
        <v>1408</v>
      </c>
      <c r="Z127" s="65">
        <v>1</v>
      </c>
      <c r="AA127" s="61" t="s">
        <v>128</v>
      </c>
      <c r="AB127" s="61" t="s">
        <v>129</v>
      </c>
      <c r="AC127" s="61" t="s">
        <v>1399</v>
      </c>
      <c r="AD127" s="61" t="s">
        <v>180</v>
      </c>
      <c r="AE127" s="65" t="s">
        <v>130</v>
      </c>
      <c r="AF127" s="65">
        <v>1</v>
      </c>
      <c r="AG127" s="62">
        <v>837615.55</v>
      </c>
    </row>
    <row r="128" spans="1:33" ht="235.85" customHeight="1" x14ac:dyDescent="0.25">
      <c r="A128" s="61" t="s">
        <v>1409</v>
      </c>
      <c r="B128" s="61" t="s">
        <v>1410</v>
      </c>
      <c r="C128" s="61" t="s">
        <v>33</v>
      </c>
      <c r="D128" s="61" t="s">
        <v>1411</v>
      </c>
      <c r="E128" s="61" t="s">
        <v>472</v>
      </c>
      <c r="F128" s="61" t="s">
        <v>45</v>
      </c>
      <c r="G128" s="61" t="s">
        <v>131</v>
      </c>
      <c r="H128" s="61" t="s">
        <v>1412</v>
      </c>
      <c r="I128" s="61" t="s">
        <v>1413</v>
      </c>
      <c r="J128" s="61" t="s">
        <v>1414</v>
      </c>
      <c r="K128" s="61" t="s">
        <v>1415</v>
      </c>
      <c r="L128" s="61" t="s">
        <v>1416</v>
      </c>
      <c r="M128" s="61" t="s">
        <v>1417</v>
      </c>
      <c r="N128" s="61" t="s">
        <v>1418</v>
      </c>
      <c r="O128" s="61" t="s">
        <v>1419</v>
      </c>
      <c r="P128" s="61" t="s">
        <v>1420</v>
      </c>
      <c r="Q128" s="61" t="s">
        <v>1421</v>
      </c>
      <c r="R128" s="61" t="s">
        <v>1422</v>
      </c>
      <c r="S128" s="61" t="s">
        <v>1423</v>
      </c>
      <c r="T128" s="61" t="s">
        <v>1424</v>
      </c>
      <c r="U128" s="61" t="s">
        <v>178</v>
      </c>
      <c r="V128" s="61" t="s">
        <v>184</v>
      </c>
      <c r="W128" s="61" t="s">
        <v>52</v>
      </c>
      <c r="X128" s="61" t="s">
        <v>108</v>
      </c>
      <c r="Y128" s="61" t="s">
        <v>1425</v>
      </c>
      <c r="Z128" s="65">
        <v>1</v>
      </c>
      <c r="AA128" s="61" t="s">
        <v>1426</v>
      </c>
      <c r="AB128" s="61" t="s">
        <v>1427</v>
      </c>
      <c r="AC128" s="61" t="s">
        <v>1413</v>
      </c>
      <c r="AD128" s="61" t="s">
        <v>183</v>
      </c>
      <c r="AE128" s="65" t="s">
        <v>1428</v>
      </c>
      <c r="AF128" s="65">
        <v>1</v>
      </c>
      <c r="AG128" s="62">
        <v>793394236.53999996</v>
      </c>
    </row>
    <row r="129" spans="1:33" ht="235.85" customHeight="1" x14ac:dyDescent="0.25">
      <c r="A129" s="61" t="s">
        <v>1429</v>
      </c>
      <c r="B129" s="61" t="s">
        <v>1430</v>
      </c>
      <c r="C129" s="61" t="s">
        <v>33</v>
      </c>
      <c r="D129" s="61" t="s">
        <v>1431</v>
      </c>
      <c r="E129" s="61" t="s">
        <v>279</v>
      </c>
      <c r="F129" s="61" t="s">
        <v>34</v>
      </c>
      <c r="G129" s="61" t="s">
        <v>35</v>
      </c>
      <c r="H129" s="61" t="s">
        <v>1432</v>
      </c>
      <c r="I129" s="61" t="s">
        <v>1433</v>
      </c>
      <c r="J129" s="61" t="s">
        <v>1434</v>
      </c>
      <c r="K129" s="61" t="s">
        <v>1435</v>
      </c>
      <c r="L129" s="61" t="s">
        <v>181</v>
      </c>
      <c r="M129" s="61" t="s">
        <v>1402</v>
      </c>
      <c r="N129" s="61" t="s">
        <v>1403</v>
      </c>
      <c r="O129" s="61" t="s">
        <v>504</v>
      </c>
      <c r="P129" s="61" t="s">
        <v>1404</v>
      </c>
      <c r="Q129" s="61" t="s">
        <v>1436</v>
      </c>
      <c r="R129" s="61" t="s">
        <v>1437</v>
      </c>
      <c r="S129" s="61" t="s">
        <v>1438</v>
      </c>
      <c r="T129" s="61" t="s">
        <v>1439</v>
      </c>
      <c r="U129" s="61" t="s">
        <v>185</v>
      </c>
      <c r="V129" s="61" t="s">
        <v>185</v>
      </c>
      <c r="W129" s="61" t="s">
        <v>185</v>
      </c>
      <c r="X129" s="61" t="s">
        <v>44</v>
      </c>
      <c r="Y129" s="61" t="s">
        <v>1440</v>
      </c>
      <c r="Z129" s="65">
        <v>1</v>
      </c>
      <c r="AA129" s="61" t="s">
        <v>128</v>
      </c>
      <c r="AB129" s="61" t="s">
        <v>129</v>
      </c>
      <c r="AC129" s="61" t="s">
        <v>1433</v>
      </c>
      <c r="AD129" s="61" t="s">
        <v>180</v>
      </c>
      <c r="AE129" s="65" t="s">
        <v>130</v>
      </c>
      <c r="AF129" s="65">
        <v>1</v>
      </c>
      <c r="AG129" s="62">
        <v>1997016.23</v>
      </c>
    </row>
    <row r="130" spans="1:33" ht="235.85" customHeight="1" x14ac:dyDescent="0.25">
      <c r="A130" s="61" t="s">
        <v>1441</v>
      </c>
      <c r="B130" s="61"/>
      <c r="C130" s="61" t="s">
        <v>81</v>
      </c>
      <c r="D130" s="61" t="s">
        <v>1442</v>
      </c>
      <c r="E130" s="61" t="s">
        <v>279</v>
      </c>
      <c r="F130" s="61" t="s">
        <v>34</v>
      </c>
      <c r="G130" s="61" t="s">
        <v>35</v>
      </c>
      <c r="H130" s="61" t="s">
        <v>1443</v>
      </c>
      <c r="I130" s="61" t="s">
        <v>1444</v>
      </c>
      <c r="J130" s="61" t="s">
        <v>1445</v>
      </c>
      <c r="K130" s="61" t="s">
        <v>1401</v>
      </c>
      <c r="L130" s="61" t="s">
        <v>181</v>
      </c>
      <c r="M130" s="61" t="s">
        <v>1446</v>
      </c>
      <c r="N130" s="61" t="s">
        <v>1403</v>
      </c>
      <c r="O130" s="61" t="s">
        <v>504</v>
      </c>
      <c r="P130" s="61" t="s">
        <v>1404</v>
      </c>
      <c r="Q130" s="61" t="s">
        <v>1447</v>
      </c>
      <c r="R130" s="61" t="s">
        <v>1448</v>
      </c>
      <c r="S130" s="61" t="s">
        <v>1449</v>
      </c>
      <c r="T130" s="61" t="s">
        <v>1450</v>
      </c>
      <c r="U130" s="61" t="s">
        <v>178</v>
      </c>
      <c r="V130" s="61" t="s">
        <v>185</v>
      </c>
      <c r="W130" s="61" t="s">
        <v>185</v>
      </c>
      <c r="X130" s="61"/>
      <c r="Y130" s="61" t="s">
        <v>1451</v>
      </c>
      <c r="Z130" s="65">
        <v>1</v>
      </c>
      <c r="AA130" s="61" t="s">
        <v>128</v>
      </c>
      <c r="AB130" s="61" t="s">
        <v>129</v>
      </c>
      <c r="AC130" s="61" t="s">
        <v>1444</v>
      </c>
      <c r="AD130" s="61" t="s">
        <v>180</v>
      </c>
      <c r="AE130" s="65" t="s">
        <v>130</v>
      </c>
      <c r="AF130" s="65">
        <v>1</v>
      </c>
      <c r="AG130" s="62">
        <v>1530102.32</v>
      </c>
    </row>
    <row r="131" spans="1:33" ht="235.85" customHeight="1" x14ac:dyDescent="0.25">
      <c r="A131" s="61" t="s">
        <v>1452</v>
      </c>
      <c r="B131" s="61" t="s">
        <v>1453</v>
      </c>
      <c r="C131" s="61" t="s">
        <v>33</v>
      </c>
      <c r="D131" s="61" t="s">
        <v>1454</v>
      </c>
      <c r="E131" s="61" t="s">
        <v>472</v>
      </c>
      <c r="F131" s="61" t="s">
        <v>34</v>
      </c>
      <c r="G131" s="61" t="s">
        <v>35</v>
      </c>
      <c r="H131" s="61" t="s">
        <v>1455</v>
      </c>
      <c r="I131" s="61" t="s">
        <v>1456</v>
      </c>
      <c r="J131" s="61" t="s">
        <v>1457</v>
      </c>
      <c r="K131" s="61" t="s">
        <v>1458</v>
      </c>
      <c r="L131" s="61" t="s">
        <v>1459</v>
      </c>
      <c r="M131" s="61" t="s">
        <v>1460</v>
      </c>
      <c r="N131" s="61" t="s">
        <v>1461</v>
      </c>
      <c r="O131" s="61" t="s">
        <v>1462</v>
      </c>
      <c r="P131" s="61" t="s">
        <v>1463</v>
      </c>
      <c r="Q131" s="61" t="s">
        <v>1464</v>
      </c>
      <c r="R131" s="61" t="s">
        <v>1465</v>
      </c>
      <c r="S131" s="61" t="s">
        <v>1466</v>
      </c>
      <c r="T131" s="61" t="s">
        <v>1467</v>
      </c>
      <c r="U131" s="61" t="s">
        <v>187</v>
      </c>
      <c r="V131" s="61" t="s">
        <v>187</v>
      </c>
      <c r="W131" s="61" t="s">
        <v>73</v>
      </c>
      <c r="X131" s="61" t="s">
        <v>85</v>
      </c>
      <c r="Y131" s="61" t="s">
        <v>1468</v>
      </c>
      <c r="Z131" s="65">
        <v>1</v>
      </c>
      <c r="AA131" s="61" t="s">
        <v>145</v>
      </c>
      <c r="AB131" s="61" t="s">
        <v>146</v>
      </c>
      <c r="AC131" s="61" t="s">
        <v>1456</v>
      </c>
      <c r="AD131" s="61" t="s">
        <v>188</v>
      </c>
      <c r="AE131" s="65" t="s">
        <v>147</v>
      </c>
      <c r="AF131" s="65">
        <v>36</v>
      </c>
      <c r="AG131" s="62">
        <v>450000000</v>
      </c>
    </row>
    <row r="132" spans="1:33" ht="235.85" customHeight="1" x14ac:dyDescent="0.25">
      <c r="A132" s="61" t="s">
        <v>1469</v>
      </c>
      <c r="B132" s="61"/>
      <c r="C132" s="61" t="s">
        <v>159</v>
      </c>
      <c r="D132" s="61" t="s">
        <v>1470</v>
      </c>
      <c r="E132" s="61" t="s">
        <v>279</v>
      </c>
      <c r="F132" s="61" t="s">
        <v>34</v>
      </c>
      <c r="G132" s="61" t="s">
        <v>35</v>
      </c>
      <c r="H132" s="61" t="s">
        <v>1471</v>
      </c>
      <c r="I132" s="61" t="s">
        <v>1472</v>
      </c>
      <c r="J132" s="61" t="s">
        <v>1473</v>
      </c>
      <c r="K132" s="61" t="s">
        <v>1474</v>
      </c>
      <c r="L132" s="61" t="s">
        <v>1475</v>
      </c>
      <c r="M132" s="61" t="s">
        <v>1476</v>
      </c>
      <c r="N132" s="61" t="s">
        <v>1477</v>
      </c>
      <c r="O132" s="61" t="s">
        <v>1478</v>
      </c>
      <c r="P132" s="61" t="s">
        <v>1479</v>
      </c>
      <c r="Q132" s="61" t="s">
        <v>1480</v>
      </c>
      <c r="R132" s="61" t="s">
        <v>1481</v>
      </c>
      <c r="S132" s="61" t="s">
        <v>1482</v>
      </c>
      <c r="T132" s="61" t="s">
        <v>1483</v>
      </c>
      <c r="U132" s="61" t="s">
        <v>187</v>
      </c>
      <c r="V132" s="61" t="s">
        <v>187</v>
      </c>
      <c r="W132" s="61" t="s">
        <v>73</v>
      </c>
      <c r="X132" s="61"/>
      <c r="Y132" s="61" t="s">
        <v>1484</v>
      </c>
      <c r="Z132" s="65">
        <v>1</v>
      </c>
      <c r="AA132" s="61" t="s">
        <v>1485</v>
      </c>
      <c r="AB132" s="61" t="s">
        <v>1486</v>
      </c>
      <c r="AC132" s="61" t="s">
        <v>1472</v>
      </c>
      <c r="AD132" s="61" t="s">
        <v>188</v>
      </c>
      <c r="AE132" s="65" t="s">
        <v>48</v>
      </c>
      <c r="AF132" s="65">
        <v>1</v>
      </c>
      <c r="AG132" s="62">
        <v>7500000</v>
      </c>
    </row>
    <row r="133" spans="1:33" ht="235.85" customHeight="1" x14ac:dyDescent="0.25">
      <c r="A133" s="61" t="s">
        <v>1487</v>
      </c>
      <c r="B133" s="61"/>
      <c r="C133" s="61" t="s">
        <v>159</v>
      </c>
      <c r="D133" s="61" t="s">
        <v>1488</v>
      </c>
      <c r="E133" s="61" t="s">
        <v>279</v>
      </c>
      <c r="F133" s="61" t="s">
        <v>45</v>
      </c>
      <c r="G133" s="61" t="s">
        <v>56</v>
      </c>
      <c r="H133" s="61" t="s">
        <v>1489</v>
      </c>
      <c r="I133" s="61" t="s">
        <v>1490</v>
      </c>
      <c r="J133" s="61" t="s">
        <v>1491</v>
      </c>
      <c r="K133" s="61" t="s">
        <v>1492</v>
      </c>
      <c r="L133" s="61" t="s">
        <v>1493</v>
      </c>
      <c r="M133" s="61" t="s">
        <v>1494</v>
      </c>
      <c r="N133" s="61" t="s">
        <v>1495</v>
      </c>
      <c r="O133" s="61" t="s">
        <v>1496</v>
      </c>
      <c r="P133" s="61" t="s">
        <v>1497</v>
      </c>
      <c r="Q133" s="61" t="s">
        <v>1498</v>
      </c>
      <c r="R133" s="61" t="s">
        <v>1499</v>
      </c>
      <c r="S133" s="61" t="s">
        <v>1500</v>
      </c>
      <c r="T133" s="61"/>
      <c r="U133" s="61" t="s">
        <v>187</v>
      </c>
      <c r="V133" s="61" t="s">
        <v>187</v>
      </c>
      <c r="W133" s="61" t="s">
        <v>73</v>
      </c>
      <c r="X133" s="61"/>
      <c r="Y133" s="61"/>
      <c r="Z133" s="65">
        <v>1</v>
      </c>
      <c r="AA133" s="61" t="s">
        <v>1501</v>
      </c>
      <c r="AB133" s="61" t="s">
        <v>1502</v>
      </c>
      <c r="AC133" s="61" t="s">
        <v>1490</v>
      </c>
      <c r="AD133" s="61" t="s">
        <v>188</v>
      </c>
      <c r="AE133" s="65" t="s">
        <v>1503</v>
      </c>
      <c r="AF133" s="65">
        <v>4</v>
      </c>
      <c r="AG133" s="62">
        <v>872000</v>
      </c>
    </row>
    <row r="134" spans="1:33" ht="235.85" customHeight="1" x14ac:dyDescent="0.25">
      <c r="A134" s="61" t="s">
        <v>1504</v>
      </c>
      <c r="B134" s="61"/>
      <c r="C134" s="61" t="s">
        <v>159</v>
      </c>
      <c r="D134" s="61" t="s">
        <v>1505</v>
      </c>
      <c r="E134" s="61" t="s">
        <v>279</v>
      </c>
      <c r="F134" s="61" t="s">
        <v>45</v>
      </c>
      <c r="G134" s="61" t="s">
        <v>56</v>
      </c>
      <c r="H134" s="61" t="s">
        <v>1506</v>
      </c>
      <c r="I134" s="61" t="s">
        <v>1507</v>
      </c>
      <c r="J134" s="61" t="s">
        <v>1508</v>
      </c>
      <c r="K134" s="61" t="s">
        <v>1492</v>
      </c>
      <c r="L134" s="61" t="s">
        <v>1509</v>
      </c>
      <c r="M134" s="61" t="s">
        <v>1510</v>
      </c>
      <c r="N134" s="61" t="s">
        <v>1511</v>
      </c>
      <c r="O134" s="61" t="s">
        <v>1496</v>
      </c>
      <c r="P134" s="61" t="s">
        <v>1497</v>
      </c>
      <c r="Q134" s="61" t="s">
        <v>1498</v>
      </c>
      <c r="R134" s="61" t="s">
        <v>1512</v>
      </c>
      <c r="S134" s="61" t="s">
        <v>1500</v>
      </c>
      <c r="T134" s="61" t="s">
        <v>1513</v>
      </c>
      <c r="U134" s="61" t="s">
        <v>187</v>
      </c>
      <c r="V134" s="61" t="s">
        <v>187</v>
      </c>
      <c r="W134" s="61" t="s">
        <v>73</v>
      </c>
      <c r="X134" s="61"/>
      <c r="Y134" s="61" t="s">
        <v>1514</v>
      </c>
      <c r="Z134" s="65">
        <v>1</v>
      </c>
      <c r="AA134" s="61" t="s">
        <v>1281</v>
      </c>
      <c r="AB134" s="61" t="s">
        <v>1515</v>
      </c>
      <c r="AC134" s="61" t="s">
        <v>1507</v>
      </c>
      <c r="AD134" s="61" t="s">
        <v>188</v>
      </c>
      <c r="AE134" s="65" t="s">
        <v>137</v>
      </c>
      <c r="AF134" s="65">
        <v>1</v>
      </c>
      <c r="AG134" s="62">
        <v>1110000</v>
      </c>
    </row>
    <row r="135" spans="1:33" ht="235.85" customHeight="1" x14ac:dyDescent="0.25">
      <c r="A135" s="61" t="s">
        <v>1516</v>
      </c>
      <c r="B135" s="61" t="s">
        <v>1330</v>
      </c>
      <c r="C135" s="61" t="s">
        <v>33</v>
      </c>
      <c r="D135" s="61" t="s">
        <v>1488</v>
      </c>
      <c r="E135" s="61" t="s">
        <v>279</v>
      </c>
      <c r="F135" s="61" t="s">
        <v>45</v>
      </c>
      <c r="G135" s="61" t="s">
        <v>56</v>
      </c>
      <c r="H135" s="61" t="s">
        <v>1489</v>
      </c>
      <c r="I135" s="61" t="s">
        <v>1490</v>
      </c>
      <c r="J135" s="61" t="s">
        <v>1491</v>
      </c>
      <c r="K135" s="61" t="s">
        <v>1517</v>
      </c>
      <c r="L135" s="61" t="s">
        <v>1493</v>
      </c>
      <c r="M135" s="61" t="s">
        <v>1494</v>
      </c>
      <c r="N135" s="61" t="s">
        <v>1518</v>
      </c>
      <c r="O135" s="61" t="s">
        <v>1519</v>
      </c>
      <c r="P135" s="61" t="s">
        <v>1520</v>
      </c>
      <c r="Q135" s="61" t="s">
        <v>1498</v>
      </c>
      <c r="R135" s="61" t="s">
        <v>1521</v>
      </c>
      <c r="S135" s="61" t="s">
        <v>1522</v>
      </c>
      <c r="T135" s="61" t="s">
        <v>1523</v>
      </c>
      <c r="U135" s="61" t="s">
        <v>187</v>
      </c>
      <c r="V135" s="61" t="s">
        <v>187</v>
      </c>
      <c r="W135" s="61" t="s">
        <v>73</v>
      </c>
      <c r="X135" s="61" t="s">
        <v>57</v>
      </c>
      <c r="Y135" s="61" t="s">
        <v>1344</v>
      </c>
      <c r="Z135" s="65">
        <v>1</v>
      </c>
      <c r="AA135" s="61" t="s">
        <v>1501</v>
      </c>
      <c r="AB135" s="61" t="s">
        <v>1502</v>
      </c>
      <c r="AC135" s="61" t="s">
        <v>1490</v>
      </c>
      <c r="AD135" s="61" t="s">
        <v>188</v>
      </c>
      <c r="AE135" s="65" t="s">
        <v>1503</v>
      </c>
      <c r="AF135" s="65">
        <v>4</v>
      </c>
      <c r="AG135" s="62">
        <v>872000</v>
      </c>
    </row>
    <row r="136" spans="1:33" ht="235.85" customHeight="1" x14ac:dyDescent="0.25">
      <c r="A136" s="61" t="s">
        <v>1524</v>
      </c>
      <c r="B136" s="61" t="s">
        <v>1330</v>
      </c>
      <c r="C136" s="61" t="s">
        <v>33</v>
      </c>
      <c r="D136" s="61" t="s">
        <v>1525</v>
      </c>
      <c r="E136" s="61" t="s">
        <v>279</v>
      </c>
      <c r="F136" s="61" t="s">
        <v>45</v>
      </c>
      <c r="G136" s="61" t="s">
        <v>56</v>
      </c>
      <c r="H136" s="61" t="s">
        <v>1506</v>
      </c>
      <c r="I136" s="61" t="s">
        <v>1507</v>
      </c>
      <c r="J136" s="61" t="s">
        <v>1508</v>
      </c>
      <c r="K136" s="61" t="s">
        <v>1526</v>
      </c>
      <c r="L136" s="61" t="s">
        <v>1527</v>
      </c>
      <c r="M136" s="61" t="s">
        <v>1510</v>
      </c>
      <c r="N136" s="61" t="s">
        <v>1528</v>
      </c>
      <c r="O136" s="61" t="s">
        <v>1519</v>
      </c>
      <c r="P136" s="61" t="s">
        <v>1529</v>
      </c>
      <c r="Q136" s="61" t="s">
        <v>1498</v>
      </c>
      <c r="R136" s="61" t="s">
        <v>1530</v>
      </c>
      <c r="S136" s="61" t="s">
        <v>1522</v>
      </c>
      <c r="T136" s="61" t="s">
        <v>1531</v>
      </c>
      <c r="U136" s="61" t="s">
        <v>187</v>
      </c>
      <c r="V136" s="61" t="s">
        <v>187</v>
      </c>
      <c r="W136" s="61" t="s">
        <v>73</v>
      </c>
      <c r="X136" s="61" t="s">
        <v>57</v>
      </c>
      <c r="Y136" s="61" t="s">
        <v>1532</v>
      </c>
      <c r="Z136" s="65">
        <v>1</v>
      </c>
      <c r="AA136" s="61" t="s">
        <v>1281</v>
      </c>
      <c r="AB136" s="61" t="s">
        <v>1515</v>
      </c>
      <c r="AC136" s="61" t="s">
        <v>1507</v>
      </c>
      <c r="AD136" s="61" t="s">
        <v>188</v>
      </c>
      <c r="AE136" s="65" t="s">
        <v>137</v>
      </c>
      <c r="AF136" s="65">
        <v>1</v>
      </c>
      <c r="AG136" s="62">
        <v>1110000</v>
      </c>
    </row>
    <row r="137" spans="1:33" ht="235.85" customHeight="1" x14ac:dyDescent="0.25">
      <c r="A137" s="61" t="s">
        <v>1533</v>
      </c>
      <c r="B137" s="61" t="s">
        <v>794</v>
      </c>
      <c r="C137" s="61" t="s">
        <v>33</v>
      </c>
      <c r="D137" s="61" t="s">
        <v>1534</v>
      </c>
      <c r="E137" s="61" t="s">
        <v>279</v>
      </c>
      <c r="F137" s="61" t="s">
        <v>45</v>
      </c>
      <c r="G137" s="61" t="s">
        <v>56</v>
      </c>
      <c r="H137" s="61" t="s">
        <v>1535</v>
      </c>
      <c r="I137" s="61" t="s">
        <v>1536</v>
      </c>
      <c r="J137" s="61" t="s">
        <v>1537</v>
      </c>
      <c r="K137" s="61" t="s">
        <v>1538</v>
      </c>
      <c r="L137" s="61" t="s">
        <v>1539</v>
      </c>
      <c r="M137" s="61" t="s">
        <v>1540</v>
      </c>
      <c r="N137" s="61" t="s">
        <v>1541</v>
      </c>
      <c r="O137" s="61" t="s">
        <v>1542</v>
      </c>
      <c r="P137" s="61" t="s">
        <v>1543</v>
      </c>
      <c r="Q137" s="61" t="s">
        <v>1544</v>
      </c>
      <c r="R137" s="61" t="s">
        <v>1545</v>
      </c>
      <c r="S137" s="61" t="s">
        <v>1119</v>
      </c>
      <c r="T137" s="61" t="s">
        <v>1546</v>
      </c>
      <c r="U137" s="61" t="s">
        <v>187</v>
      </c>
      <c r="V137" s="61" t="s">
        <v>187</v>
      </c>
      <c r="W137" s="61" t="s">
        <v>73</v>
      </c>
      <c r="X137" s="61" t="s">
        <v>85</v>
      </c>
      <c r="Y137" s="61" t="s">
        <v>1547</v>
      </c>
      <c r="Z137" s="65">
        <v>1</v>
      </c>
      <c r="AA137" s="61" t="s">
        <v>135</v>
      </c>
      <c r="AB137" s="61" t="s">
        <v>136</v>
      </c>
      <c r="AC137" s="61" t="s">
        <v>1536</v>
      </c>
      <c r="AD137" s="61" t="s">
        <v>188</v>
      </c>
      <c r="AE137" s="65" t="s">
        <v>137</v>
      </c>
      <c r="AF137" s="65">
        <v>3</v>
      </c>
      <c r="AG137" s="62">
        <v>3451905</v>
      </c>
    </row>
    <row r="138" spans="1:33" ht="235.85" customHeight="1" x14ac:dyDescent="0.25">
      <c r="A138" s="61" t="s">
        <v>1533</v>
      </c>
      <c r="B138" s="61" t="s">
        <v>794</v>
      </c>
      <c r="C138" s="61" t="s">
        <v>33</v>
      </c>
      <c r="D138" s="61" t="s">
        <v>1534</v>
      </c>
      <c r="E138" s="61" t="s">
        <v>279</v>
      </c>
      <c r="F138" s="61" t="s">
        <v>45</v>
      </c>
      <c r="G138" s="61" t="s">
        <v>56</v>
      </c>
      <c r="H138" s="61" t="s">
        <v>1535</v>
      </c>
      <c r="I138" s="61" t="s">
        <v>1536</v>
      </c>
      <c r="J138" s="61" t="s">
        <v>1537</v>
      </c>
      <c r="K138" s="61" t="s">
        <v>1538</v>
      </c>
      <c r="L138" s="61" t="s">
        <v>1539</v>
      </c>
      <c r="M138" s="61" t="s">
        <v>1540</v>
      </c>
      <c r="N138" s="61" t="s">
        <v>1541</v>
      </c>
      <c r="O138" s="61" t="s">
        <v>1542</v>
      </c>
      <c r="P138" s="61" t="s">
        <v>1543</v>
      </c>
      <c r="Q138" s="61" t="s">
        <v>1544</v>
      </c>
      <c r="R138" s="61" t="s">
        <v>1545</v>
      </c>
      <c r="S138" s="61" t="s">
        <v>1119</v>
      </c>
      <c r="T138" s="61" t="s">
        <v>1546</v>
      </c>
      <c r="U138" s="61" t="s">
        <v>187</v>
      </c>
      <c r="V138" s="61" t="s">
        <v>187</v>
      </c>
      <c r="W138" s="61" t="s">
        <v>73</v>
      </c>
      <c r="X138" s="61" t="s">
        <v>85</v>
      </c>
      <c r="Y138" s="61" t="s">
        <v>1547</v>
      </c>
      <c r="Z138" s="65">
        <v>2</v>
      </c>
      <c r="AA138" s="61" t="s">
        <v>135</v>
      </c>
      <c r="AB138" s="61" t="s">
        <v>1548</v>
      </c>
      <c r="AC138" s="61" t="s">
        <v>1536</v>
      </c>
      <c r="AD138" s="61" t="s">
        <v>188</v>
      </c>
      <c r="AE138" s="65" t="s">
        <v>137</v>
      </c>
      <c r="AF138" s="65">
        <v>2</v>
      </c>
      <c r="AG138" s="62">
        <v>3016010</v>
      </c>
    </row>
    <row r="139" spans="1:33" ht="235.85" customHeight="1" x14ac:dyDescent="0.25">
      <c r="A139" s="61" t="s">
        <v>1549</v>
      </c>
      <c r="B139" s="61" t="s">
        <v>1550</v>
      </c>
      <c r="C139" s="61" t="s">
        <v>33</v>
      </c>
      <c r="D139" s="61" t="s">
        <v>1551</v>
      </c>
      <c r="E139" s="61" t="s">
        <v>279</v>
      </c>
      <c r="F139" s="61" t="s">
        <v>34</v>
      </c>
      <c r="G139" s="61" t="s">
        <v>35</v>
      </c>
      <c r="H139" s="61" t="s">
        <v>1552</v>
      </c>
      <c r="I139" s="61" t="s">
        <v>1553</v>
      </c>
      <c r="J139" s="61" t="s">
        <v>1554</v>
      </c>
      <c r="K139" s="61" t="s">
        <v>1555</v>
      </c>
      <c r="L139" s="61" t="s">
        <v>1556</v>
      </c>
      <c r="M139" s="61" t="s">
        <v>1557</v>
      </c>
      <c r="N139" s="61" t="s">
        <v>1558</v>
      </c>
      <c r="O139" s="61" t="s">
        <v>1559</v>
      </c>
      <c r="P139" s="61" t="s">
        <v>1560</v>
      </c>
      <c r="Q139" s="61" t="s">
        <v>1498</v>
      </c>
      <c r="R139" s="61" t="s">
        <v>1561</v>
      </c>
      <c r="S139" s="61" t="s">
        <v>1562</v>
      </c>
      <c r="T139" s="61" t="s">
        <v>1563</v>
      </c>
      <c r="U139" s="61" t="s">
        <v>187</v>
      </c>
      <c r="V139" s="61" t="s">
        <v>187</v>
      </c>
      <c r="W139" s="61" t="s">
        <v>73</v>
      </c>
      <c r="X139" s="61" t="s">
        <v>36</v>
      </c>
      <c r="Y139" s="61" t="s">
        <v>1564</v>
      </c>
      <c r="Z139" s="65">
        <v>1</v>
      </c>
      <c r="AA139" s="61" t="s">
        <v>37</v>
      </c>
      <c r="AB139" s="61" t="s">
        <v>1215</v>
      </c>
      <c r="AC139" s="61" t="s">
        <v>1553</v>
      </c>
      <c r="AD139" s="61" t="s">
        <v>188</v>
      </c>
      <c r="AE139" s="65" t="s">
        <v>38</v>
      </c>
      <c r="AF139" s="65">
        <v>1</v>
      </c>
      <c r="AG139" s="62">
        <v>1491763.73</v>
      </c>
    </row>
    <row r="140" spans="1:33" ht="235.85" customHeight="1" x14ac:dyDescent="0.25">
      <c r="A140" s="61" t="s">
        <v>1549</v>
      </c>
      <c r="B140" s="61" t="s">
        <v>1550</v>
      </c>
      <c r="C140" s="61" t="s">
        <v>33</v>
      </c>
      <c r="D140" s="61" t="s">
        <v>1551</v>
      </c>
      <c r="E140" s="61" t="s">
        <v>279</v>
      </c>
      <c r="F140" s="61" t="s">
        <v>34</v>
      </c>
      <c r="G140" s="61" t="s">
        <v>35</v>
      </c>
      <c r="H140" s="61" t="s">
        <v>1552</v>
      </c>
      <c r="I140" s="61" t="s">
        <v>1553</v>
      </c>
      <c r="J140" s="61" t="s">
        <v>1554</v>
      </c>
      <c r="K140" s="61" t="s">
        <v>1555</v>
      </c>
      <c r="L140" s="61" t="s">
        <v>1556</v>
      </c>
      <c r="M140" s="61" t="s">
        <v>1557</v>
      </c>
      <c r="N140" s="61" t="s">
        <v>1558</v>
      </c>
      <c r="O140" s="61" t="s">
        <v>1559</v>
      </c>
      <c r="P140" s="61" t="s">
        <v>1560</v>
      </c>
      <c r="Q140" s="61" t="s">
        <v>1498</v>
      </c>
      <c r="R140" s="61" t="s">
        <v>1561</v>
      </c>
      <c r="S140" s="61" t="s">
        <v>1562</v>
      </c>
      <c r="T140" s="61" t="s">
        <v>1563</v>
      </c>
      <c r="U140" s="61" t="s">
        <v>187</v>
      </c>
      <c r="V140" s="61" t="s">
        <v>187</v>
      </c>
      <c r="W140" s="61" t="s">
        <v>73</v>
      </c>
      <c r="X140" s="61" t="s">
        <v>36</v>
      </c>
      <c r="Y140" s="61" t="s">
        <v>1564</v>
      </c>
      <c r="Z140" s="65">
        <v>2</v>
      </c>
      <c r="AA140" s="61" t="s">
        <v>37</v>
      </c>
      <c r="AB140" s="61" t="s">
        <v>1215</v>
      </c>
      <c r="AC140" s="61" t="s">
        <v>1553</v>
      </c>
      <c r="AD140" s="61" t="s">
        <v>188</v>
      </c>
      <c r="AE140" s="65" t="s">
        <v>38</v>
      </c>
      <c r="AF140" s="65">
        <v>1</v>
      </c>
      <c r="AG140" s="62">
        <v>721609.33</v>
      </c>
    </row>
    <row r="141" spans="1:33" ht="235.85" customHeight="1" x14ac:dyDescent="0.25">
      <c r="A141" s="61" t="s">
        <v>1565</v>
      </c>
      <c r="B141" s="61" t="s">
        <v>1566</v>
      </c>
      <c r="C141" s="61" t="s">
        <v>33</v>
      </c>
      <c r="D141" s="61" t="s">
        <v>1567</v>
      </c>
      <c r="E141" s="61" t="s">
        <v>279</v>
      </c>
      <c r="F141" s="61" t="s">
        <v>45</v>
      </c>
      <c r="G141" s="61" t="s">
        <v>56</v>
      </c>
      <c r="H141" s="61" t="s">
        <v>1489</v>
      </c>
      <c r="I141" s="61" t="s">
        <v>1490</v>
      </c>
      <c r="J141" s="61" t="s">
        <v>1491</v>
      </c>
      <c r="K141" s="61" t="s">
        <v>1517</v>
      </c>
      <c r="L141" s="61" t="s">
        <v>1493</v>
      </c>
      <c r="M141" s="61" t="s">
        <v>1494</v>
      </c>
      <c r="N141" s="61" t="s">
        <v>1518</v>
      </c>
      <c r="O141" s="61" t="s">
        <v>1568</v>
      </c>
      <c r="P141" s="61" t="s">
        <v>1520</v>
      </c>
      <c r="Q141" s="61" t="s">
        <v>1498</v>
      </c>
      <c r="R141" s="61" t="s">
        <v>1569</v>
      </c>
      <c r="S141" s="61" t="s">
        <v>1570</v>
      </c>
      <c r="T141" s="61" t="s">
        <v>1571</v>
      </c>
      <c r="U141" s="61" t="s">
        <v>187</v>
      </c>
      <c r="V141" s="61" t="s">
        <v>187</v>
      </c>
      <c r="W141" s="61" t="s">
        <v>73</v>
      </c>
      <c r="X141" s="61" t="s">
        <v>85</v>
      </c>
      <c r="Y141" s="61" t="s">
        <v>1572</v>
      </c>
      <c r="Z141" s="65">
        <v>1</v>
      </c>
      <c r="AA141" s="61" t="s">
        <v>1501</v>
      </c>
      <c r="AB141" s="61" t="s">
        <v>1502</v>
      </c>
      <c r="AC141" s="61" t="s">
        <v>1490</v>
      </c>
      <c r="AD141" s="61" t="s">
        <v>188</v>
      </c>
      <c r="AE141" s="65" t="s">
        <v>1503</v>
      </c>
      <c r="AF141" s="65">
        <v>4</v>
      </c>
      <c r="AG141" s="62">
        <v>872000</v>
      </c>
    </row>
    <row r="142" spans="1:33" ht="235.85" customHeight="1" x14ac:dyDescent="0.25">
      <c r="A142" s="61" t="s">
        <v>1573</v>
      </c>
      <c r="B142" s="61" t="s">
        <v>1574</v>
      </c>
      <c r="C142" s="61" t="s">
        <v>33</v>
      </c>
      <c r="D142" s="61" t="s">
        <v>1575</v>
      </c>
      <c r="E142" s="61" t="s">
        <v>279</v>
      </c>
      <c r="F142" s="61" t="s">
        <v>34</v>
      </c>
      <c r="G142" s="61" t="s">
        <v>35</v>
      </c>
      <c r="H142" s="61" t="s">
        <v>1576</v>
      </c>
      <c r="I142" s="61" t="s">
        <v>1577</v>
      </c>
      <c r="J142" s="61" t="s">
        <v>1578</v>
      </c>
      <c r="K142" s="61" t="s">
        <v>1579</v>
      </c>
      <c r="L142" s="61" t="s">
        <v>1580</v>
      </c>
      <c r="M142" s="61" t="s">
        <v>1581</v>
      </c>
      <c r="N142" s="61" t="s">
        <v>1582</v>
      </c>
      <c r="O142" s="61" t="s">
        <v>1583</v>
      </c>
      <c r="P142" s="61" t="s">
        <v>1584</v>
      </c>
      <c r="Q142" s="61" t="s">
        <v>1498</v>
      </c>
      <c r="R142" s="61" t="s">
        <v>1585</v>
      </c>
      <c r="S142" s="61" t="s">
        <v>1586</v>
      </c>
      <c r="T142" s="61" t="s">
        <v>1587</v>
      </c>
      <c r="U142" s="61" t="s">
        <v>187</v>
      </c>
      <c r="V142" s="61" t="s">
        <v>187</v>
      </c>
      <c r="W142" s="61" t="s">
        <v>73</v>
      </c>
      <c r="X142" s="61" t="s">
        <v>44</v>
      </c>
      <c r="Y142" s="61" t="s">
        <v>1588</v>
      </c>
      <c r="Z142" s="65">
        <v>1</v>
      </c>
      <c r="AA142" s="61" t="s">
        <v>1589</v>
      </c>
      <c r="AB142" s="61" t="s">
        <v>1590</v>
      </c>
      <c r="AC142" s="61" t="s">
        <v>1577</v>
      </c>
      <c r="AD142" s="61" t="s">
        <v>188</v>
      </c>
      <c r="AE142" s="65" t="s">
        <v>130</v>
      </c>
      <c r="AF142" s="65">
        <v>1</v>
      </c>
      <c r="AG142" s="62">
        <v>21500000</v>
      </c>
    </row>
    <row r="143" spans="1:33" ht="235.85" customHeight="1" x14ac:dyDescent="0.25">
      <c r="A143" s="61" t="s">
        <v>1591</v>
      </c>
      <c r="B143" s="61"/>
      <c r="C143" s="61" t="s">
        <v>190</v>
      </c>
      <c r="D143" s="61" t="s">
        <v>1592</v>
      </c>
      <c r="E143" s="61" t="s">
        <v>279</v>
      </c>
      <c r="F143" s="61" t="s">
        <v>34</v>
      </c>
      <c r="G143" s="61" t="s">
        <v>35</v>
      </c>
      <c r="H143" s="61" t="s">
        <v>1593</v>
      </c>
      <c r="I143" s="61" t="s">
        <v>1594</v>
      </c>
      <c r="J143" s="61" t="s">
        <v>1595</v>
      </c>
      <c r="K143" s="61" t="s">
        <v>1596</v>
      </c>
      <c r="L143" s="61" t="s">
        <v>1597</v>
      </c>
      <c r="M143" s="61" t="s">
        <v>1598</v>
      </c>
      <c r="N143" s="61" t="s">
        <v>1599</v>
      </c>
      <c r="O143" s="61" t="s">
        <v>504</v>
      </c>
      <c r="P143" s="61" t="s">
        <v>1600</v>
      </c>
      <c r="Q143" s="61" t="s">
        <v>1601</v>
      </c>
      <c r="R143" s="61" t="s">
        <v>1602</v>
      </c>
      <c r="S143" s="61" t="s">
        <v>1603</v>
      </c>
      <c r="T143" s="61"/>
      <c r="U143" s="61" t="s">
        <v>189</v>
      </c>
      <c r="V143" s="61" t="s">
        <v>72</v>
      </c>
      <c r="W143" s="61" t="s">
        <v>189</v>
      </c>
      <c r="X143" s="61"/>
      <c r="Y143" s="61"/>
      <c r="Z143" s="65">
        <v>1</v>
      </c>
      <c r="AA143" s="61" t="s">
        <v>37</v>
      </c>
      <c r="AB143" s="61" t="s">
        <v>1215</v>
      </c>
      <c r="AC143" s="61" t="s">
        <v>1594</v>
      </c>
      <c r="AD143" s="61" t="s">
        <v>124</v>
      </c>
      <c r="AE143" s="65" t="s">
        <v>38</v>
      </c>
      <c r="AF143" s="65">
        <v>1</v>
      </c>
      <c r="AG143" s="62">
        <v>1501151</v>
      </c>
    </row>
    <row r="144" spans="1:33" ht="235.85" customHeight="1" x14ac:dyDescent="0.25">
      <c r="A144" s="61" t="s">
        <v>1591</v>
      </c>
      <c r="B144" s="61"/>
      <c r="C144" s="61" t="s">
        <v>190</v>
      </c>
      <c r="D144" s="61" t="s">
        <v>1592</v>
      </c>
      <c r="E144" s="61" t="s">
        <v>279</v>
      </c>
      <c r="F144" s="61" t="s">
        <v>34</v>
      </c>
      <c r="G144" s="61" t="s">
        <v>35</v>
      </c>
      <c r="H144" s="61" t="s">
        <v>1593</v>
      </c>
      <c r="I144" s="61" t="s">
        <v>1594</v>
      </c>
      <c r="J144" s="61" t="s">
        <v>1595</v>
      </c>
      <c r="K144" s="61" t="s">
        <v>1596</v>
      </c>
      <c r="L144" s="61" t="s">
        <v>1597</v>
      </c>
      <c r="M144" s="61" t="s">
        <v>1598</v>
      </c>
      <c r="N144" s="61" t="s">
        <v>1599</v>
      </c>
      <c r="O144" s="61" t="s">
        <v>504</v>
      </c>
      <c r="P144" s="61" t="s">
        <v>1600</v>
      </c>
      <c r="Q144" s="61" t="s">
        <v>1601</v>
      </c>
      <c r="R144" s="61" t="s">
        <v>1602</v>
      </c>
      <c r="S144" s="61" t="s">
        <v>1603</v>
      </c>
      <c r="T144" s="61"/>
      <c r="U144" s="61" t="s">
        <v>189</v>
      </c>
      <c r="V144" s="61" t="s">
        <v>72</v>
      </c>
      <c r="W144" s="61" t="s">
        <v>189</v>
      </c>
      <c r="X144" s="61"/>
      <c r="Y144" s="61"/>
      <c r="Z144" s="65">
        <v>2</v>
      </c>
      <c r="AA144" s="61" t="s">
        <v>37</v>
      </c>
      <c r="AB144" s="61" t="s">
        <v>1215</v>
      </c>
      <c r="AC144" s="61" t="s">
        <v>1594</v>
      </c>
      <c r="AD144" s="61" t="s">
        <v>124</v>
      </c>
      <c r="AE144" s="65" t="s">
        <v>38</v>
      </c>
      <c r="AF144" s="65">
        <v>1</v>
      </c>
      <c r="AG144" s="62">
        <v>588775</v>
      </c>
    </row>
    <row r="145" spans="1:33" ht="235.85" customHeight="1" x14ac:dyDescent="0.25">
      <c r="A145" s="61" t="s">
        <v>1604</v>
      </c>
      <c r="B145" s="61" t="s">
        <v>1605</v>
      </c>
      <c r="C145" s="61" t="s">
        <v>33</v>
      </c>
      <c r="D145" s="61" t="s">
        <v>1592</v>
      </c>
      <c r="E145" s="61" t="s">
        <v>279</v>
      </c>
      <c r="F145" s="61" t="s">
        <v>34</v>
      </c>
      <c r="G145" s="61" t="s">
        <v>35</v>
      </c>
      <c r="H145" s="61" t="s">
        <v>1593</v>
      </c>
      <c r="I145" s="61" t="s">
        <v>1594</v>
      </c>
      <c r="J145" s="61" t="s">
        <v>1595</v>
      </c>
      <c r="K145" s="61" t="s">
        <v>1596</v>
      </c>
      <c r="L145" s="61" t="s">
        <v>1597</v>
      </c>
      <c r="M145" s="61" t="s">
        <v>1598</v>
      </c>
      <c r="N145" s="61" t="s">
        <v>1599</v>
      </c>
      <c r="O145" s="61" t="s">
        <v>504</v>
      </c>
      <c r="P145" s="61" t="s">
        <v>1600</v>
      </c>
      <c r="Q145" s="61" t="s">
        <v>1601</v>
      </c>
      <c r="R145" s="61" t="s">
        <v>1606</v>
      </c>
      <c r="S145" s="61" t="s">
        <v>898</v>
      </c>
      <c r="T145" s="61" t="s">
        <v>1607</v>
      </c>
      <c r="U145" s="61" t="s">
        <v>189</v>
      </c>
      <c r="V145" s="61" t="s">
        <v>72</v>
      </c>
      <c r="W145" s="61" t="s">
        <v>189</v>
      </c>
      <c r="X145" s="61" t="s">
        <v>57</v>
      </c>
      <c r="Y145" s="61" t="s">
        <v>1608</v>
      </c>
      <c r="Z145" s="65">
        <v>1</v>
      </c>
      <c r="AA145" s="61" t="s">
        <v>37</v>
      </c>
      <c r="AB145" s="61" t="s">
        <v>1215</v>
      </c>
      <c r="AC145" s="61" t="s">
        <v>1594</v>
      </c>
      <c r="AD145" s="61" t="s">
        <v>124</v>
      </c>
      <c r="AE145" s="65" t="s">
        <v>38</v>
      </c>
      <c r="AF145" s="65">
        <v>1</v>
      </c>
      <c r="AG145" s="62">
        <v>1501151</v>
      </c>
    </row>
    <row r="146" spans="1:33" ht="235.85" customHeight="1" x14ac:dyDescent="0.25">
      <c r="A146" s="61" t="s">
        <v>1604</v>
      </c>
      <c r="B146" s="61" t="s">
        <v>1605</v>
      </c>
      <c r="C146" s="61" t="s">
        <v>33</v>
      </c>
      <c r="D146" s="61" t="s">
        <v>1592</v>
      </c>
      <c r="E146" s="61" t="s">
        <v>279</v>
      </c>
      <c r="F146" s="61" t="s">
        <v>34</v>
      </c>
      <c r="G146" s="61" t="s">
        <v>35</v>
      </c>
      <c r="H146" s="61" t="s">
        <v>1593</v>
      </c>
      <c r="I146" s="61" t="s">
        <v>1594</v>
      </c>
      <c r="J146" s="61" t="s">
        <v>1595</v>
      </c>
      <c r="K146" s="61" t="s">
        <v>1596</v>
      </c>
      <c r="L146" s="61" t="s">
        <v>1597</v>
      </c>
      <c r="M146" s="61" t="s">
        <v>1598</v>
      </c>
      <c r="N146" s="61" t="s">
        <v>1599</v>
      </c>
      <c r="O146" s="61" t="s">
        <v>504</v>
      </c>
      <c r="P146" s="61" t="s">
        <v>1600</v>
      </c>
      <c r="Q146" s="61" t="s">
        <v>1601</v>
      </c>
      <c r="R146" s="61" t="s">
        <v>1606</v>
      </c>
      <c r="S146" s="61" t="s">
        <v>898</v>
      </c>
      <c r="T146" s="61" t="s">
        <v>1607</v>
      </c>
      <c r="U146" s="61" t="s">
        <v>189</v>
      </c>
      <c r="V146" s="61" t="s">
        <v>72</v>
      </c>
      <c r="W146" s="61" t="s">
        <v>189</v>
      </c>
      <c r="X146" s="61" t="s">
        <v>57</v>
      </c>
      <c r="Y146" s="61" t="s">
        <v>1608</v>
      </c>
      <c r="Z146" s="65">
        <v>2</v>
      </c>
      <c r="AA146" s="61" t="s">
        <v>37</v>
      </c>
      <c r="AB146" s="61" t="s">
        <v>1215</v>
      </c>
      <c r="AC146" s="61" t="s">
        <v>1594</v>
      </c>
      <c r="AD146" s="61" t="s">
        <v>124</v>
      </c>
      <c r="AE146" s="65" t="s">
        <v>38</v>
      </c>
      <c r="AF146" s="65">
        <v>1</v>
      </c>
      <c r="AG146" s="62">
        <v>588775</v>
      </c>
    </row>
    <row r="147" spans="1:33" ht="235.85" customHeight="1" x14ac:dyDescent="0.25">
      <c r="A147" s="61" t="s">
        <v>1609</v>
      </c>
      <c r="B147" s="61" t="s">
        <v>794</v>
      </c>
      <c r="C147" s="61" t="s">
        <v>33</v>
      </c>
      <c r="D147" s="61" t="s">
        <v>1610</v>
      </c>
      <c r="E147" s="61" t="s">
        <v>279</v>
      </c>
      <c r="F147" s="61" t="s">
        <v>45</v>
      </c>
      <c r="G147" s="61" t="s">
        <v>56</v>
      </c>
      <c r="H147" s="61" t="s">
        <v>1611</v>
      </c>
      <c r="I147" s="61" t="s">
        <v>1612</v>
      </c>
      <c r="J147" s="61" t="s">
        <v>1613</v>
      </c>
      <c r="K147" s="61" t="s">
        <v>1614</v>
      </c>
      <c r="L147" s="61" t="s">
        <v>1615</v>
      </c>
      <c r="M147" s="61" t="s">
        <v>1616</v>
      </c>
      <c r="N147" s="61" t="s">
        <v>1617</v>
      </c>
      <c r="O147" s="61" t="s">
        <v>504</v>
      </c>
      <c r="P147" s="61" t="s">
        <v>1618</v>
      </c>
      <c r="Q147" s="61" t="s">
        <v>1619</v>
      </c>
      <c r="R147" s="61" t="s">
        <v>1620</v>
      </c>
      <c r="S147" s="61" t="s">
        <v>1621</v>
      </c>
      <c r="T147" s="61" t="s">
        <v>1622</v>
      </c>
      <c r="U147" s="61" t="s">
        <v>189</v>
      </c>
      <c r="V147" s="61" t="s">
        <v>72</v>
      </c>
      <c r="W147" s="61" t="s">
        <v>189</v>
      </c>
      <c r="X147" s="61" t="s">
        <v>85</v>
      </c>
      <c r="Y147" s="61" t="s">
        <v>1623</v>
      </c>
      <c r="Z147" s="65">
        <v>1</v>
      </c>
      <c r="AA147" s="61" t="s">
        <v>135</v>
      </c>
      <c r="AB147" s="61" t="s">
        <v>1548</v>
      </c>
      <c r="AC147" s="61" t="s">
        <v>1612</v>
      </c>
      <c r="AD147" s="61" t="s">
        <v>124</v>
      </c>
      <c r="AE147" s="65" t="s">
        <v>137</v>
      </c>
      <c r="AF147" s="65">
        <v>4</v>
      </c>
      <c r="AG147" s="62">
        <v>5851992</v>
      </c>
    </row>
    <row r="148" spans="1:33" ht="235.85" customHeight="1" x14ac:dyDescent="0.25">
      <c r="A148" s="61" t="s">
        <v>1609</v>
      </c>
      <c r="B148" s="61" t="s">
        <v>794</v>
      </c>
      <c r="C148" s="61" t="s">
        <v>33</v>
      </c>
      <c r="D148" s="61" t="s">
        <v>1610</v>
      </c>
      <c r="E148" s="61" t="s">
        <v>279</v>
      </c>
      <c r="F148" s="61" t="s">
        <v>45</v>
      </c>
      <c r="G148" s="61" t="s">
        <v>56</v>
      </c>
      <c r="H148" s="61" t="s">
        <v>1611</v>
      </c>
      <c r="I148" s="61" t="s">
        <v>1612</v>
      </c>
      <c r="J148" s="61" t="s">
        <v>1613</v>
      </c>
      <c r="K148" s="61" t="s">
        <v>1614</v>
      </c>
      <c r="L148" s="61" t="s">
        <v>1615</v>
      </c>
      <c r="M148" s="61" t="s">
        <v>1616</v>
      </c>
      <c r="N148" s="61" t="s">
        <v>1617</v>
      </c>
      <c r="O148" s="61" t="s">
        <v>504</v>
      </c>
      <c r="P148" s="61" t="s">
        <v>1618</v>
      </c>
      <c r="Q148" s="61" t="s">
        <v>1619</v>
      </c>
      <c r="R148" s="61" t="s">
        <v>1620</v>
      </c>
      <c r="S148" s="61" t="s">
        <v>1621</v>
      </c>
      <c r="T148" s="61" t="s">
        <v>1622</v>
      </c>
      <c r="U148" s="61" t="s">
        <v>189</v>
      </c>
      <c r="V148" s="61" t="s">
        <v>72</v>
      </c>
      <c r="W148" s="61" t="s">
        <v>189</v>
      </c>
      <c r="X148" s="61" t="s">
        <v>85</v>
      </c>
      <c r="Y148" s="61" t="s">
        <v>1623</v>
      </c>
      <c r="Z148" s="65">
        <v>2</v>
      </c>
      <c r="AA148" s="61" t="s">
        <v>135</v>
      </c>
      <c r="AB148" s="61" t="s">
        <v>1624</v>
      </c>
      <c r="AC148" s="61" t="s">
        <v>1612</v>
      </c>
      <c r="AD148" s="61" t="s">
        <v>124</v>
      </c>
      <c r="AE148" s="65" t="s">
        <v>137</v>
      </c>
      <c r="AF148" s="65">
        <v>2</v>
      </c>
      <c r="AG148" s="62">
        <v>2328200</v>
      </c>
    </row>
    <row r="149" spans="1:33" ht="235.85" customHeight="1" x14ac:dyDescent="0.25">
      <c r="A149" s="61" t="s">
        <v>1625</v>
      </c>
      <c r="B149" s="61" t="s">
        <v>1626</v>
      </c>
      <c r="C149" s="61" t="s">
        <v>33</v>
      </c>
      <c r="D149" s="61" t="s">
        <v>1627</v>
      </c>
      <c r="E149" s="61" t="s">
        <v>279</v>
      </c>
      <c r="F149" s="61" t="s">
        <v>45</v>
      </c>
      <c r="G149" s="61" t="s">
        <v>42</v>
      </c>
      <c r="H149" s="61" t="s">
        <v>1628</v>
      </c>
      <c r="I149" s="61" t="s">
        <v>1629</v>
      </c>
      <c r="J149" s="61" t="s">
        <v>1630</v>
      </c>
      <c r="K149" s="61" t="s">
        <v>1631</v>
      </c>
      <c r="L149" s="61" t="s">
        <v>1632</v>
      </c>
      <c r="M149" s="61" t="s">
        <v>1633</v>
      </c>
      <c r="N149" s="61" t="s">
        <v>1634</v>
      </c>
      <c r="O149" s="61" t="s">
        <v>504</v>
      </c>
      <c r="P149" s="61" t="s">
        <v>1635</v>
      </c>
      <c r="Q149" s="61"/>
      <c r="R149" s="61" t="s">
        <v>1636</v>
      </c>
      <c r="S149" s="61" t="s">
        <v>1342</v>
      </c>
      <c r="T149" s="61" t="s">
        <v>823</v>
      </c>
      <c r="U149" s="61" t="s">
        <v>189</v>
      </c>
      <c r="V149" s="61" t="s">
        <v>72</v>
      </c>
      <c r="W149" s="61" t="s">
        <v>189</v>
      </c>
      <c r="X149" s="61" t="s">
        <v>36</v>
      </c>
      <c r="Y149" s="61" t="s">
        <v>1637</v>
      </c>
      <c r="Z149" s="65">
        <v>1</v>
      </c>
      <c r="AA149" s="61" t="s">
        <v>192</v>
      </c>
      <c r="AB149" s="61" t="s">
        <v>193</v>
      </c>
      <c r="AC149" s="61" t="s">
        <v>1629</v>
      </c>
      <c r="AD149" s="61" t="s">
        <v>124</v>
      </c>
      <c r="AE149" s="65" t="s">
        <v>125</v>
      </c>
      <c r="AF149" s="65">
        <v>1</v>
      </c>
      <c r="AG149" s="62">
        <v>1679508</v>
      </c>
    </row>
    <row r="150" spans="1:33" ht="235.85" customHeight="1" x14ac:dyDescent="0.25">
      <c r="A150" s="61" t="s">
        <v>1638</v>
      </c>
      <c r="B150" s="61" t="s">
        <v>1639</v>
      </c>
      <c r="C150" s="61" t="s">
        <v>33</v>
      </c>
      <c r="D150" s="61" t="s">
        <v>1640</v>
      </c>
      <c r="E150" s="61" t="s">
        <v>279</v>
      </c>
      <c r="F150" s="61" t="s">
        <v>45</v>
      </c>
      <c r="G150" s="61" t="s">
        <v>56</v>
      </c>
      <c r="H150" s="61" t="s">
        <v>1641</v>
      </c>
      <c r="I150" s="61" t="s">
        <v>1642</v>
      </c>
      <c r="J150" s="61" t="s">
        <v>1643</v>
      </c>
      <c r="K150" s="61" t="s">
        <v>1644</v>
      </c>
      <c r="L150" s="61" t="s">
        <v>1645</v>
      </c>
      <c r="M150" s="61" t="s">
        <v>1646</v>
      </c>
      <c r="N150" s="61" t="s">
        <v>1647</v>
      </c>
      <c r="O150" s="61" t="s">
        <v>504</v>
      </c>
      <c r="P150" s="61" t="s">
        <v>1648</v>
      </c>
      <c r="Q150" s="61" t="s">
        <v>1649</v>
      </c>
      <c r="R150" s="61" t="s">
        <v>1650</v>
      </c>
      <c r="S150" s="61" t="s">
        <v>1651</v>
      </c>
      <c r="T150" s="61" t="s">
        <v>1652</v>
      </c>
      <c r="U150" s="61" t="s">
        <v>189</v>
      </c>
      <c r="V150" s="61" t="s">
        <v>72</v>
      </c>
      <c r="W150" s="61" t="s">
        <v>189</v>
      </c>
      <c r="X150" s="61" t="s">
        <v>57</v>
      </c>
      <c r="Y150" s="61" t="s">
        <v>1653</v>
      </c>
      <c r="Z150" s="65">
        <v>1</v>
      </c>
      <c r="AA150" s="61" t="s">
        <v>1281</v>
      </c>
      <c r="AB150" s="61" t="s">
        <v>1282</v>
      </c>
      <c r="AC150" s="61" t="s">
        <v>1642</v>
      </c>
      <c r="AD150" s="61" t="s">
        <v>124</v>
      </c>
      <c r="AE150" s="65" t="s">
        <v>137</v>
      </c>
      <c r="AF150" s="65">
        <v>5</v>
      </c>
      <c r="AG150" s="62">
        <v>3750000</v>
      </c>
    </row>
    <row r="151" spans="1:33" ht="235.85" customHeight="1" x14ac:dyDescent="0.25">
      <c r="A151" s="61" t="s">
        <v>1654</v>
      </c>
      <c r="B151" s="61" t="s">
        <v>794</v>
      </c>
      <c r="C151" s="61" t="s">
        <v>33</v>
      </c>
      <c r="D151" s="61" t="s">
        <v>1655</v>
      </c>
      <c r="E151" s="61" t="s">
        <v>279</v>
      </c>
      <c r="F151" s="61" t="s">
        <v>45</v>
      </c>
      <c r="G151" s="61" t="s">
        <v>42</v>
      </c>
      <c r="H151" s="61" t="s">
        <v>1656</v>
      </c>
      <c r="I151" s="61" t="s">
        <v>1657</v>
      </c>
      <c r="J151" s="61" t="s">
        <v>1658</v>
      </c>
      <c r="K151" s="61" t="s">
        <v>1659</v>
      </c>
      <c r="L151" s="61" t="s">
        <v>1660</v>
      </c>
      <c r="M151" s="61" t="s">
        <v>1661</v>
      </c>
      <c r="N151" s="61" t="s">
        <v>1662</v>
      </c>
      <c r="O151" s="61" t="s">
        <v>504</v>
      </c>
      <c r="P151" s="61" t="s">
        <v>1663</v>
      </c>
      <c r="Q151" s="61"/>
      <c r="R151" s="61" t="s">
        <v>1664</v>
      </c>
      <c r="S151" s="61" t="s">
        <v>1665</v>
      </c>
      <c r="T151" s="61" t="s">
        <v>1666</v>
      </c>
      <c r="U151" s="61" t="s">
        <v>189</v>
      </c>
      <c r="V151" s="61" t="s">
        <v>72</v>
      </c>
      <c r="W151" s="61" t="s">
        <v>189</v>
      </c>
      <c r="X151" s="61" t="s">
        <v>85</v>
      </c>
      <c r="Y151" s="61" t="s">
        <v>1667</v>
      </c>
      <c r="Z151" s="65">
        <v>1</v>
      </c>
      <c r="AA151" s="61" t="s">
        <v>135</v>
      </c>
      <c r="AB151" s="61" t="s">
        <v>1624</v>
      </c>
      <c r="AC151" s="61" t="s">
        <v>1657</v>
      </c>
      <c r="AD151" s="61" t="s">
        <v>124</v>
      </c>
      <c r="AE151" s="65" t="s">
        <v>137</v>
      </c>
      <c r="AF151" s="65">
        <v>1</v>
      </c>
      <c r="AG151" s="62">
        <v>1386066</v>
      </c>
    </row>
    <row r="152" spans="1:33" ht="235.85" customHeight="1" x14ac:dyDescent="0.25">
      <c r="A152" s="61" t="s">
        <v>1668</v>
      </c>
      <c r="B152" s="61" t="s">
        <v>1669</v>
      </c>
      <c r="C152" s="61" t="s">
        <v>33</v>
      </c>
      <c r="D152" s="61" t="s">
        <v>1670</v>
      </c>
      <c r="E152" s="61" t="s">
        <v>279</v>
      </c>
      <c r="F152" s="61" t="s">
        <v>45</v>
      </c>
      <c r="G152" s="61" t="s">
        <v>42</v>
      </c>
      <c r="H152" s="61" t="s">
        <v>1671</v>
      </c>
      <c r="I152" s="61" t="s">
        <v>1672</v>
      </c>
      <c r="J152" s="61" t="s">
        <v>1673</v>
      </c>
      <c r="K152" s="61" t="s">
        <v>1674</v>
      </c>
      <c r="L152" s="61" t="s">
        <v>1675</v>
      </c>
      <c r="M152" s="61" t="s">
        <v>1676</v>
      </c>
      <c r="N152" s="61" t="s">
        <v>1677</v>
      </c>
      <c r="O152" s="61" t="s">
        <v>1678</v>
      </c>
      <c r="P152" s="61" t="s">
        <v>1679</v>
      </c>
      <c r="Q152" s="61"/>
      <c r="R152" s="61" t="s">
        <v>1680</v>
      </c>
      <c r="S152" s="61" t="s">
        <v>1681</v>
      </c>
      <c r="T152" s="61" t="s">
        <v>1682</v>
      </c>
      <c r="U152" s="61" t="s">
        <v>189</v>
      </c>
      <c r="V152" s="61" t="s">
        <v>72</v>
      </c>
      <c r="W152" s="61" t="s">
        <v>189</v>
      </c>
      <c r="X152" s="61" t="s">
        <v>51</v>
      </c>
      <c r="Y152" s="61" t="s">
        <v>1683</v>
      </c>
      <c r="Z152" s="65">
        <v>1</v>
      </c>
      <c r="AA152" s="61" t="s">
        <v>1684</v>
      </c>
      <c r="AB152" s="61" t="s">
        <v>1685</v>
      </c>
      <c r="AC152" s="61" t="s">
        <v>1672</v>
      </c>
      <c r="AD152" s="61" t="s">
        <v>124</v>
      </c>
      <c r="AE152" s="65" t="s">
        <v>53</v>
      </c>
      <c r="AF152" s="65">
        <v>1</v>
      </c>
      <c r="AG152" s="62">
        <v>5374028</v>
      </c>
    </row>
    <row r="153" spans="1:33" ht="235.85" customHeight="1" x14ac:dyDescent="0.25">
      <c r="A153" s="61" t="s">
        <v>1686</v>
      </c>
      <c r="B153" s="61" t="s">
        <v>1687</v>
      </c>
      <c r="C153" s="61" t="s">
        <v>33</v>
      </c>
      <c r="D153" s="61" t="s">
        <v>1688</v>
      </c>
      <c r="E153" s="61" t="s">
        <v>279</v>
      </c>
      <c r="F153" s="61" t="s">
        <v>45</v>
      </c>
      <c r="G153" s="61" t="s">
        <v>35</v>
      </c>
      <c r="H153" s="61" t="s">
        <v>1689</v>
      </c>
      <c r="I153" s="61" t="s">
        <v>1690</v>
      </c>
      <c r="J153" s="61" t="s">
        <v>1691</v>
      </c>
      <c r="K153" s="61" t="s">
        <v>1692</v>
      </c>
      <c r="L153" s="61" t="s">
        <v>1693</v>
      </c>
      <c r="M153" s="61" t="s">
        <v>1694</v>
      </c>
      <c r="N153" s="61" t="s">
        <v>1695</v>
      </c>
      <c r="O153" s="61" t="s">
        <v>504</v>
      </c>
      <c r="P153" s="61" t="s">
        <v>1696</v>
      </c>
      <c r="Q153" s="61"/>
      <c r="R153" s="61" t="s">
        <v>1697</v>
      </c>
      <c r="S153" s="61" t="s">
        <v>1698</v>
      </c>
      <c r="T153" s="61" t="s">
        <v>1699</v>
      </c>
      <c r="U153" s="61" t="s">
        <v>73</v>
      </c>
      <c r="V153" s="61" t="s">
        <v>72</v>
      </c>
      <c r="W153" s="61" t="s">
        <v>73</v>
      </c>
      <c r="X153" s="61" t="s">
        <v>85</v>
      </c>
      <c r="Y153" s="61" t="s">
        <v>1700</v>
      </c>
      <c r="Z153" s="65">
        <v>1</v>
      </c>
      <c r="AA153" s="61" t="s">
        <v>74</v>
      </c>
      <c r="AB153" s="61" t="s">
        <v>75</v>
      </c>
      <c r="AC153" s="61" t="s">
        <v>1690</v>
      </c>
      <c r="AD153" s="61" t="s">
        <v>188</v>
      </c>
      <c r="AE153" s="65" t="s">
        <v>76</v>
      </c>
      <c r="AF153" s="65">
        <v>1</v>
      </c>
      <c r="AG153" s="62">
        <v>16000000</v>
      </c>
    </row>
    <row r="154" spans="1:33" ht="235.85" customHeight="1" x14ac:dyDescent="0.25">
      <c r="A154" s="61" t="s">
        <v>1701</v>
      </c>
      <c r="B154" s="61" t="s">
        <v>1702</v>
      </c>
      <c r="C154" s="61" t="s">
        <v>33</v>
      </c>
      <c r="D154" s="61" t="s">
        <v>1703</v>
      </c>
      <c r="E154" s="61" t="s">
        <v>279</v>
      </c>
      <c r="F154" s="61" t="s">
        <v>45</v>
      </c>
      <c r="G154" s="61" t="s">
        <v>42</v>
      </c>
      <c r="H154" s="61" t="s">
        <v>1704</v>
      </c>
      <c r="I154" s="61" t="s">
        <v>1705</v>
      </c>
      <c r="J154" s="61" t="s">
        <v>1706</v>
      </c>
      <c r="K154" s="61" t="s">
        <v>1707</v>
      </c>
      <c r="L154" s="61" t="s">
        <v>1708</v>
      </c>
      <c r="M154" s="61" t="s">
        <v>1709</v>
      </c>
      <c r="N154" s="61" t="s">
        <v>1710</v>
      </c>
      <c r="O154" s="61" t="s">
        <v>784</v>
      </c>
      <c r="P154" s="61" t="s">
        <v>1711</v>
      </c>
      <c r="Q154" s="61" t="s">
        <v>1712</v>
      </c>
      <c r="R154" s="61" t="s">
        <v>1713</v>
      </c>
      <c r="S154" s="61" t="s">
        <v>1714</v>
      </c>
      <c r="T154" s="61" t="s">
        <v>1715</v>
      </c>
      <c r="U154" s="61" t="s">
        <v>1716</v>
      </c>
      <c r="V154" s="61" t="s">
        <v>1716</v>
      </c>
      <c r="W154" s="61" t="s">
        <v>189</v>
      </c>
      <c r="X154" s="61" t="s">
        <v>108</v>
      </c>
      <c r="Y154" s="61" t="s">
        <v>1717</v>
      </c>
      <c r="Z154" s="65">
        <v>1</v>
      </c>
      <c r="AA154" s="61" t="s">
        <v>1719</v>
      </c>
      <c r="AB154" s="61" t="s">
        <v>1720</v>
      </c>
      <c r="AC154" s="61" t="s">
        <v>1705</v>
      </c>
      <c r="AD154" s="61" t="s">
        <v>124</v>
      </c>
      <c r="AE154" s="65" t="s">
        <v>137</v>
      </c>
      <c r="AF154" s="65">
        <v>1</v>
      </c>
      <c r="AG154" s="62">
        <v>1548522.09</v>
      </c>
    </row>
    <row r="155" spans="1:33" ht="235.85" customHeight="1" x14ac:dyDescent="0.25">
      <c r="A155" s="61" t="s">
        <v>1701</v>
      </c>
      <c r="B155" s="61" t="s">
        <v>1702</v>
      </c>
      <c r="C155" s="61" t="s">
        <v>33</v>
      </c>
      <c r="D155" s="61" t="s">
        <v>1703</v>
      </c>
      <c r="E155" s="61" t="s">
        <v>279</v>
      </c>
      <c r="F155" s="61" t="s">
        <v>45</v>
      </c>
      <c r="G155" s="61" t="s">
        <v>42</v>
      </c>
      <c r="H155" s="61" t="s">
        <v>1704</v>
      </c>
      <c r="I155" s="61" t="s">
        <v>1705</v>
      </c>
      <c r="J155" s="61" t="s">
        <v>1706</v>
      </c>
      <c r="K155" s="61" t="s">
        <v>1707</v>
      </c>
      <c r="L155" s="61" t="s">
        <v>1708</v>
      </c>
      <c r="M155" s="61" t="s">
        <v>1709</v>
      </c>
      <c r="N155" s="61" t="s">
        <v>1710</v>
      </c>
      <c r="O155" s="61" t="s">
        <v>784</v>
      </c>
      <c r="P155" s="61" t="s">
        <v>1711</v>
      </c>
      <c r="Q155" s="61" t="s">
        <v>1712</v>
      </c>
      <c r="R155" s="61" t="s">
        <v>1713</v>
      </c>
      <c r="S155" s="61" t="s">
        <v>1714</v>
      </c>
      <c r="T155" s="61" t="s">
        <v>1715</v>
      </c>
      <c r="U155" s="61" t="s">
        <v>1716</v>
      </c>
      <c r="V155" s="61" t="s">
        <v>1716</v>
      </c>
      <c r="W155" s="61" t="s">
        <v>189</v>
      </c>
      <c r="X155" s="61" t="s">
        <v>108</v>
      </c>
      <c r="Y155" s="61" t="s">
        <v>1717</v>
      </c>
      <c r="Z155" s="65">
        <v>2</v>
      </c>
      <c r="AA155" s="61" t="s">
        <v>408</v>
      </c>
      <c r="AB155" s="61" t="s">
        <v>1722</v>
      </c>
      <c r="AC155" s="61" t="s">
        <v>1705</v>
      </c>
      <c r="AD155" s="61" t="s">
        <v>124</v>
      </c>
      <c r="AE155" s="65" t="s">
        <v>137</v>
      </c>
      <c r="AF155" s="65">
        <v>7</v>
      </c>
      <c r="AG155" s="62">
        <v>691160.26</v>
      </c>
    </row>
    <row r="156" spans="1:33" ht="235.85" customHeight="1" x14ac:dyDescent="0.25">
      <c r="A156" s="61" t="s">
        <v>1701</v>
      </c>
      <c r="B156" s="61" t="s">
        <v>1702</v>
      </c>
      <c r="C156" s="61" t="s">
        <v>33</v>
      </c>
      <c r="D156" s="61" t="s">
        <v>1703</v>
      </c>
      <c r="E156" s="61" t="s">
        <v>279</v>
      </c>
      <c r="F156" s="61" t="s">
        <v>45</v>
      </c>
      <c r="G156" s="61" t="s">
        <v>42</v>
      </c>
      <c r="H156" s="61" t="s">
        <v>1704</v>
      </c>
      <c r="I156" s="61" t="s">
        <v>1705</v>
      </c>
      <c r="J156" s="61" t="s">
        <v>1706</v>
      </c>
      <c r="K156" s="61" t="s">
        <v>1707</v>
      </c>
      <c r="L156" s="61" t="s">
        <v>1708</v>
      </c>
      <c r="M156" s="61" t="s">
        <v>1709</v>
      </c>
      <c r="N156" s="61" t="s">
        <v>1710</v>
      </c>
      <c r="O156" s="61" t="s">
        <v>784</v>
      </c>
      <c r="P156" s="61" t="s">
        <v>1711</v>
      </c>
      <c r="Q156" s="61" t="s">
        <v>1712</v>
      </c>
      <c r="R156" s="61" t="s">
        <v>1713</v>
      </c>
      <c r="S156" s="61" t="s">
        <v>1714</v>
      </c>
      <c r="T156" s="61" t="s">
        <v>1715</v>
      </c>
      <c r="U156" s="61" t="s">
        <v>1716</v>
      </c>
      <c r="V156" s="61" t="s">
        <v>1716</v>
      </c>
      <c r="W156" s="61" t="s">
        <v>189</v>
      </c>
      <c r="X156" s="61" t="s">
        <v>108</v>
      </c>
      <c r="Y156" s="61" t="s">
        <v>1717</v>
      </c>
      <c r="Z156" s="65">
        <v>3</v>
      </c>
      <c r="AA156" s="61" t="s">
        <v>405</v>
      </c>
      <c r="AB156" s="61" t="s">
        <v>411</v>
      </c>
      <c r="AC156" s="61" t="s">
        <v>1705</v>
      </c>
      <c r="AD156" s="61" t="s">
        <v>124</v>
      </c>
      <c r="AE156" s="65" t="s">
        <v>137</v>
      </c>
      <c r="AF156" s="65">
        <v>1</v>
      </c>
      <c r="AG156" s="62">
        <v>393651.44</v>
      </c>
    </row>
    <row r="157" spans="1:33" ht="235.85" customHeight="1" x14ac:dyDescent="0.25">
      <c r="A157" s="61" t="s">
        <v>1701</v>
      </c>
      <c r="B157" s="61" t="s">
        <v>1702</v>
      </c>
      <c r="C157" s="61" t="s">
        <v>33</v>
      </c>
      <c r="D157" s="61" t="s">
        <v>1703</v>
      </c>
      <c r="E157" s="61" t="s">
        <v>279</v>
      </c>
      <c r="F157" s="61" t="s">
        <v>45</v>
      </c>
      <c r="G157" s="61" t="s">
        <v>42</v>
      </c>
      <c r="H157" s="61" t="s">
        <v>1704</v>
      </c>
      <c r="I157" s="61" t="s">
        <v>1705</v>
      </c>
      <c r="J157" s="61" t="s">
        <v>1706</v>
      </c>
      <c r="K157" s="61" t="s">
        <v>1707</v>
      </c>
      <c r="L157" s="61" t="s">
        <v>1708</v>
      </c>
      <c r="M157" s="61" t="s">
        <v>1709</v>
      </c>
      <c r="N157" s="61" t="s">
        <v>1710</v>
      </c>
      <c r="O157" s="61" t="s">
        <v>784</v>
      </c>
      <c r="P157" s="61" t="s">
        <v>1711</v>
      </c>
      <c r="Q157" s="61" t="s">
        <v>1712</v>
      </c>
      <c r="R157" s="61" t="s">
        <v>1713</v>
      </c>
      <c r="S157" s="61" t="s">
        <v>1714</v>
      </c>
      <c r="T157" s="61" t="s">
        <v>1715</v>
      </c>
      <c r="U157" s="61" t="s">
        <v>1716</v>
      </c>
      <c r="V157" s="61" t="s">
        <v>1716</v>
      </c>
      <c r="W157" s="61" t="s">
        <v>189</v>
      </c>
      <c r="X157" s="61" t="s">
        <v>108</v>
      </c>
      <c r="Y157" s="61" t="s">
        <v>1717</v>
      </c>
      <c r="Z157" s="65">
        <v>4</v>
      </c>
      <c r="AA157" s="61" t="s">
        <v>152</v>
      </c>
      <c r="AB157" s="61" t="s">
        <v>1721</v>
      </c>
      <c r="AC157" s="61" t="s">
        <v>1705</v>
      </c>
      <c r="AD157" s="61" t="s">
        <v>124</v>
      </c>
      <c r="AE157" s="65" t="s">
        <v>137</v>
      </c>
      <c r="AF157" s="65">
        <v>3</v>
      </c>
      <c r="AG157" s="62">
        <v>753438.69</v>
      </c>
    </row>
    <row r="158" spans="1:33" ht="235.85" customHeight="1" x14ac:dyDescent="0.25">
      <c r="A158" s="61" t="s">
        <v>1701</v>
      </c>
      <c r="B158" s="61" t="s">
        <v>1702</v>
      </c>
      <c r="C158" s="61" t="s">
        <v>33</v>
      </c>
      <c r="D158" s="61" t="s">
        <v>1703</v>
      </c>
      <c r="E158" s="61" t="s">
        <v>279</v>
      </c>
      <c r="F158" s="61" t="s">
        <v>45</v>
      </c>
      <c r="G158" s="61" t="s">
        <v>42</v>
      </c>
      <c r="H158" s="61" t="s">
        <v>1704</v>
      </c>
      <c r="I158" s="61" t="s">
        <v>1705</v>
      </c>
      <c r="J158" s="61" t="s">
        <v>1706</v>
      </c>
      <c r="K158" s="61" t="s">
        <v>1707</v>
      </c>
      <c r="L158" s="61" t="s">
        <v>1708</v>
      </c>
      <c r="M158" s="61" t="s">
        <v>1709</v>
      </c>
      <c r="N158" s="61" t="s">
        <v>1710</v>
      </c>
      <c r="O158" s="61" t="s">
        <v>784</v>
      </c>
      <c r="P158" s="61" t="s">
        <v>1711</v>
      </c>
      <c r="Q158" s="61" t="s">
        <v>1712</v>
      </c>
      <c r="R158" s="61" t="s">
        <v>1713</v>
      </c>
      <c r="S158" s="61" t="s">
        <v>1714</v>
      </c>
      <c r="T158" s="61" t="s">
        <v>1715</v>
      </c>
      <c r="U158" s="61" t="s">
        <v>1716</v>
      </c>
      <c r="V158" s="61" t="s">
        <v>1716</v>
      </c>
      <c r="W158" s="61" t="s">
        <v>189</v>
      </c>
      <c r="X158" s="61" t="s">
        <v>108</v>
      </c>
      <c r="Y158" s="61" t="s">
        <v>1717</v>
      </c>
      <c r="Z158" s="65">
        <v>5</v>
      </c>
      <c r="AA158" s="61" t="s">
        <v>398</v>
      </c>
      <c r="AB158" s="61" t="s">
        <v>1718</v>
      </c>
      <c r="AC158" s="61" t="s">
        <v>1705</v>
      </c>
      <c r="AD158" s="61" t="s">
        <v>124</v>
      </c>
      <c r="AE158" s="65" t="s">
        <v>137</v>
      </c>
      <c r="AF158" s="65">
        <v>3</v>
      </c>
      <c r="AG158" s="62">
        <v>950224.65</v>
      </c>
    </row>
    <row r="159" spans="1:33" ht="235.85" customHeight="1" x14ac:dyDescent="0.25">
      <c r="A159" s="61" t="s">
        <v>1701</v>
      </c>
      <c r="B159" s="61" t="s">
        <v>1702</v>
      </c>
      <c r="C159" s="61" t="s">
        <v>33</v>
      </c>
      <c r="D159" s="61" t="s">
        <v>1703</v>
      </c>
      <c r="E159" s="61" t="s">
        <v>279</v>
      </c>
      <c r="F159" s="61" t="s">
        <v>45</v>
      </c>
      <c r="G159" s="61" t="s">
        <v>42</v>
      </c>
      <c r="H159" s="61" t="s">
        <v>1704</v>
      </c>
      <c r="I159" s="61" t="s">
        <v>1705</v>
      </c>
      <c r="J159" s="61" t="s">
        <v>1706</v>
      </c>
      <c r="K159" s="61" t="s">
        <v>1707</v>
      </c>
      <c r="L159" s="61" t="s">
        <v>1708</v>
      </c>
      <c r="M159" s="61" t="s">
        <v>1709</v>
      </c>
      <c r="N159" s="61" t="s">
        <v>1710</v>
      </c>
      <c r="O159" s="61" t="s">
        <v>784</v>
      </c>
      <c r="P159" s="61" t="s">
        <v>1711</v>
      </c>
      <c r="Q159" s="61" t="s">
        <v>1712</v>
      </c>
      <c r="R159" s="61" t="s">
        <v>1713</v>
      </c>
      <c r="S159" s="61" t="s">
        <v>1714</v>
      </c>
      <c r="T159" s="61" t="s">
        <v>1715</v>
      </c>
      <c r="U159" s="61" t="s">
        <v>1716</v>
      </c>
      <c r="V159" s="61" t="s">
        <v>1716</v>
      </c>
      <c r="W159" s="61" t="s">
        <v>189</v>
      </c>
      <c r="X159" s="61" t="s">
        <v>108</v>
      </c>
      <c r="Y159" s="61" t="s">
        <v>1717</v>
      </c>
      <c r="Z159" s="65">
        <v>6</v>
      </c>
      <c r="AA159" s="61" t="s">
        <v>1723</v>
      </c>
      <c r="AB159" s="61" t="s">
        <v>1724</v>
      </c>
      <c r="AC159" s="61" t="s">
        <v>1705</v>
      </c>
      <c r="AD159" s="61" t="s">
        <v>124</v>
      </c>
      <c r="AE159" s="65" t="s">
        <v>150</v>
      </c>
      <c r="AF159" s="65">
        <v>1</v>
      </c>
      <c r="AG159" s="62">
        <v>1806758.6</v>
      </c>
    </row>
    <row r="160" spans="1:33" ht="235.85" customHeight="1" x14ac:dyDescent="0.25">
      <c r="A160" s="61" t="s">
        <v>1701</v>
      </c>
      <c r="B160" s="61" t="s">
        <v>1702</v>
      </c>
      <c r="C160" s="61" t="s">
        <v>33</v>
      </c>
      <c r="D160" s="61" t="s">
        <v>1703</v>
      </c>
      <c r="E160" s="61" t="s">
        <v>279</v>
      </c>
      <c r="F160" s="61" t="s">
        <v>45</v>
      </c>
      <c r="G160" s="61" t="s">
        <v>42</v>
      </c>
      <c r="H160" s="61" t="s">
        <v>1704</v>
      </c>
      <c r="I160" s="61" t="s">
        <v>1705</v>
      </c>
      <c r="J160" s="61" t="s">
        <v>1706</v>
      </c>
      <c r="K160" s="61" t="s">
        <v>1707</v>
      </c>
      <c r="L160" s="61" t="s">
        <v>1708</v>
      </c>
      <c r="M160" s="61" t="s">
        <v>1709</v>
      </c>
      <c r="N160" s="61" t="s">
        <v>1710</v>
      </c>
      <c r="O160" s="61" t="s">
        <v>784</v>
      </c>
      <c r="P160" s="61" t="s">
        <v>1711</v>
      </c>
      <c r="Q160" s="61" t="s">
        <v>1712</v>
      </c>
      <c r="R160" s="61" t="s">
        <v>1713</v>
      </c>
      <c r="S160" s="61" t="s">
        <v>1714</v>
      </c>
      <c r="T160" s="61" t="s">
        <v>1715</v>
      </c>
      <c r="U160" s="61" t="s">
        <v>1716</v>
      </c>
      <c r="V160" s="61" t="s">
        <v>1716</v>
      </c>
      <c r="W160" s="61" t="s">
        <v>189</v>
      </c>
      <c r="X160" s="61" t="s">
        <v>108</v>
      </c>
      <c r="Y160" s="61" t="s">
        <v>1717</v>
      </c>
      <c r="Z160" s="65">
        <v>7</v>
      </c>
      <c r="AA160" s="61" t="s">
        <v>1725</v>
      </c>
      <c r="AB160" s="61" t="s">
        <v>1726</v>
      </c>
      <c r="AC160" s="61" t="s">
        <v>1705</v>
      </c>
      <c r="AD160" s="61" t="s">
        <v>124</v>
      </c>
      <c r="AE160" s="65" t="s">
        <v>137</v>
      </c>
      <c r="AF160" s="65">
        <v>3</v>
      </c>
      <c r="AG160" s="62">
        <v>491692.77</v>
      </c>
    </row>
    <row r="161" spans="1:33" ht="235.85" customHeight="1" x14ac:dyDescent="0.25">
      <c r="A161" s="61" t="s">
        <v>1727</v>
      </c>
      <c r="B161" s="61" t="s">
        <v>1728</v>
      </c>
      <c r="C161" s="61" t="s">
        <v>33</v>
      </c>
      <c r="D161" s="61" t="s">
        <v>1729</v>
      </c>
      <c r="E161" s="61" t="s">
        <v>279</v>
      </c>
      <c r="F161" s="61" t="s">
        <v>34</v>
      </c>
      <c r="G161" s="61" t="s">
        <v>42</v>
      </c>
      <c r="H161" s="61" t="s">
        <v>1730</v>
      </c>
      <c r="I161" s="61" t="s">
        <v>1731</v>
      </c>
      <c r="J161" s="61" t="s">
        <v>1732</v>
      </c>
      <c r="K161" s="61" t="s">
        <v>1733</v>
      </c>
      <c r="L161" s="61" t="s">
        <v>1734</v>
      </c>
      <c r="M161" s="61" t="s">
        <v>1735</v>
      </c>
      <c r="N161" s="61" t="s">
        <v>1736</v>
      </c>
      <c r="O161" s="61" t="s">
        <v>1737</v>
      </c>
      <c r="P161" s="61" t="s">
        <v>1738</v>
      </c>
      <c r="Q161" s="61" t="s">
        <v>1739</v>
      </c>
      <c r="R161" s="61" t="s">
        <v>1740</v>
      </c>
      <c r="S161" s="61" t="s">
        <v>1741</v>
      </c>
      <c r="T161" s="61" t="s">
        <v>1742</v>
      </c>
      <c r="U161" s="61" t="s">
        <v>1743</v>
      </c>
      <c r="V161" s="61" t="s">
        <v>72</v>
      </c>
      <c r="W161" s="61" t="s">
        <v>73</v>
      </c>
      <c r="X161" s="61" t="s">
        <v>85</v>
      </c>
      <c r="Y161" s="61" t="s">
        <v>1744</v>
      </c>
      <c r="Z161" s="65">
        <v>1</v>
      </c>
      <c r="AA161" s="61" t="s">
        <v>1745</v>
      </c>
      <c r="AB161" s="61" t="s">
        <v>1746</v>
      </c>
      <c r="AC161" s="61" t="s">
        <v>1731</v>
      </c>
      <c r="AD161" s="61" t="s">
        <v>188</v>
      </c>
      <c r="AE161" s="65" t="s">
        <v>48</v>
      </c>
      <c r="AF161" s="65">
        <v>1</v>
      </c>
      <c r="AG161" s="62">
        <v>7400000</v>
      </c>
    </row>
    <row r="162" spans="1:33" ht="235.85" customHeight="1" x14ac:dyDescent="0.25">
      <c r="A162" s="61" t="s">
        <v>1747</v>
      </c>
      <c r="B162" s="61" t="s">
        <v>1748</v>
      </c>
      <c r="C162" s="61" t="s">
        <v>33</v>
      </c>
      <c r="D162" s="61" t="s">
        <v>1749</v>
      </c>
      <c r="E162" s="61" t="s">
        <v>248</v>
      </c>
      <c r="F162" s="61" t="s">
        <v>45</v>
      </c>
      <c r="G162" s="61" t="s">
        <v>35</v>
      </c>
      <c r="H162" s="61" t="s">
        <v>1750</v>
      </c>
      <c r="I162" s="61" t="s">
        <v>1751</v>
      </c>
      <c r="J162" s="61" t="s">
        <v>1752</v>
      </c>
      <c r="K162" s="61" t="s">
        <v>1753</v>
      </c>
      <c r="L162" s="61" t="s">
        <v>1754</v>
      </c>
      <c r="M162" s="61" t="s">
        <v>1755</v>
      </c>
      <c r="N162" s="61" t="s">
        <v>1756</v>
      </c>
      <c r="O162" s="61" t="s">
        <v>1757</v>
      </c>
      <c r="P162" s="61" t="s">
        <v>1757</v>
      </c>
      <c r="Q162" s="61" t="s">
        <v>1758</v>
      </c>
      <c r="R162" s="61" t="s">
        <v>1759</v>
      </c>
      <c r="S162" s="61" t="s">
        <v>1136</v>
      </c>
      <c r="T162" s="61" t="s">
        <v>1760</v>
      </c>
      <c r="U162" s="61" t="s">
        <v>261</v>
      </c>
      <c r="V162" s="61" t="s">
        <v>267</v>
      </c>
      <c r="W162" s="61" t="s">
        <v>267</v>
      </c>
      <c r="X162" s="61" t="s">
        <v>36</v>
      </c>
      <c r="Y162" s="61" t="s">
        <v>1761</v>
      </c>
      <c r="Z162" s="65">
        <v>1</v>
      </c>
      <c r="AA162" s="61" t="s">
        <v>274</v>
      </c>
      <c r="AB162" s="61" t="s">
        <v>275</v>
      </c>
      <c r="AC162" s="61" t="s">
        <v>1751</v>
      </c>
      <c r="AD162" s="61" t="s">
        <v>263</v>
      </c>
      <c r="AE162" s="65" t="s">
        <v>38</v>
      </c>
      <c r="AF162" s="65">
        <v>12</v>
      </c>
      <c r="AG162" s="62">
        <v>37510499.039999999</v>
      </c>
    </row>
    <row r="163" spans="1:33" ht="235.85" customHeight="1" x14ac:dyDescent="0.25">
      <c r="A163" s="61" t="s">
        <v>1747</v>
      </c>
      <c r="B163" s="61" t="s">
        <v>1748</v>
      </c>
      <c r="C163" s="61" t="s">
        <v>33</v>
      </c>
      <c r="D163" s="61" t="s">
        <v>1749</v>
      </c>
      <c r="E163" s="61" t="s">
        <v>248</v>
      </c>
      <c r="F163" s="61" t="s">
        <v>45</v>
      </c>
      <c r="G163" s="61" t="s">
        <v>35</v>
      </c>
      <c r="H163" s="61" t="s">
        <v>1750</v>
      </c>
      <c r="I163" s="61" t="s">
        <v>1751</v>
      </c>
      <c r="J163" s="61" t="s">
        <v>1752</v>
      </c>
      <c r="K163" s="61" t="s">
        <v>1753</v>
      </c>
      <c r="L163" s="61" t="s">
        <v>1754</v>
      </c>
      <c r="M163" s="61" t="s">
        <v>1755</v>
      </c>
      <c r="N163" s="61" t="s">
        <v>1756</v>
      </c>
      <c r="O163" s="61" t="s">
        <v>1757</v>
      </c>
      <c r="P163" s="61" t="s">
        <v>1757</v>
      </c>
      <c r="Q163" s="61" t="s">
        <v>1758</v>
      </c>
      <c r="R163" s="61" t="s">
        <v>1759</v>
      </c>
      <c r="S163" s="61" t="s">
        <v>1136</v>
      </c>
      <c r="T163" s="61" t="s">
        <v>1760</v>
      </c>
      <c r="U163" s="61" t="s">
        <v>261</v>
      </c>
      <c r="V163" s="61" t="s">
        <v>267</v>
      </c>
      <c r="W163" s="61" t="s">
        <v>267</v>
      </c>
      <c r="X163" s="61" t="s">
        <v>36</v>
      </c>
      <c r="Y163" s="61" t="s">
        <v>1761</v>
      </c>
      <c r="Z163" s="65">
        <v>2</v>
      </c>
      <c r="AA163" s="61" t="s">
        <v>274</v>
      </c>
      <c r="AB163" s="61" t="s">
        <v>275</v>
      </c>
      <c r="AC163" s="61" t="s">
        <v>1751</v>
      </c>
      <c r="AD163" s="61" t="s">
        <v>266</v>
      </c>
      <c r="AE163" s="65" t="s">
        <v>38</v>
      </c>
      <c r="AF163" s="65">
        <v>12</v>
      </c>
      <c r="AG163" s="62">
        <v>3126068.16</v>
      </c>
    </row>
    <row r="164" spans="1:33" ht="235.85" customHeight="1" x14ac:dyDescent="0.25">
      <c r="A164" s="61" t="s">
        <v>1762</v>
      </c>
      <c r="B164" s="61"/>
      <c r="C164" s="61" t="s">
        <v>81</v>
      </c>
      <c r="D164" s="61" t="s">
        <v>1763</v>
      </c>
      <c r="E164" s="61" t="s">
        <v>559</v>
      </c>
      <c r="F164" s="61" t="s">
        <v>34</v>
      </c>
      <c r="G164" s="61" t="s">
        <v>35</v>
      </c>
      <c r="H164" s="61" t="s">
        <v>1764</v>
      </c>
      <c r="I164" s="61" t="s">
        <v>1765</v>
      </c>
      <c r="J164" s="61" t="s">
        <v>1766</v>
      </c>
      <c r="K164" s="61" t="s">
        <v>1767</v>
      </c>
      <c r="L164" s="61" t="s">
        <v>1768</v>
      </c>
      <c r="M164" s="61" t="s">
        <v>1769</v>
      </c>
      <c r="N164" s="61" t="s">
        <v>1770</v>
      </c>
      <c r="O164" s="61" t="s">
        <v>1771</v>
      </c>
      <c r="P164" s="61" t="s">
        <v>1772</v>
      </c>
      <c r="Q164" s="61" t="s">
        <v>1773</v>
      </c>
      <c r="R164" s="61" t="s">
        <v>1774</v>
      </c>
      <c r="S164" s="61" t="s">
        <v>1775</v>
      </c>
      <c r="T164" s="61" t="s">
        <v>1776</v>
      </c>
      <c r="U164" s="61" t="s">
        <v>194</v>
      </c>
      <c r="V164" s="61" t="s">
        <v>194</v>
      </c>
      <c r="W164" s="61" t="s">
        <v>1777</v>
      </c>
      <c r="X164" s="61"/>
      <c r="Y164" s="61" t="s">
        <v>1778</v>
      </c>
      <c r="Z164" s="65">
        <v>1</v>
      </c>
      <c r="AA164" s="61" t="s">
        <v>1779</v>
      </c>
      <c r="AB164" s="61" t="s">
        <v>1780</v>
      </c>
      <c r="AC164" s="61" t="s">
        <v>1765</v>
      </c>
      <c r="AD164" s="61" t="s">
        <v>1781</v>
      </c>
      <c r="AE164" s="65" t="s">
        <v>89</v>
      </c>
      <c r="AF164" s="65">
        <v>1</v>
      </c>
      <c r="AG164" s="62">
        <v>4300000</v>
      </c>
    </row>
    <row r="165" spans="1:33" ht="235.85" customHeight="1" x14ac:dyDescent="0.25">
      <c r="A165" s="61" t="s">
        <v>1782</v>
      </c>
      <c r="B165" s="61"/>
      <c r="C165" s="61" t="s">
        <v>81</v>
      </c>
      <c r="D165" s="61" t="s">
        <v>1783</v>
      </c>
      <c r="E165" s="61" t="s">
        <v>279</v>
      </c>
      <c r="F165" s="61" t="s">
        <v>34</v>
      </c>
      <c r="G165" s="61" t="s">
        <v>35</v>
      </c>
      <c r="H165" s="61" t="s">
        <v>1784</v>
      </c>
      <c r="I165" s="61" t="s">
        <v>1785</v>
      </c>
      <c r="J165" s="61" t="s">
        <v>1786</v>
      </c>
      <c r="K165" s="61" t="s">
        <v>1787</v>
      </c>
      <c r="L165" s="61" t="s">
        <v>1788</v>
      </c>
      <c r="M165" s="61" t="s">
        <v>1789</v>
      </c>
      <c r="N165" s="61" t="s">
        <v>1790</v>
      </c>
      <c r="O165" s="61" t="s">
        <v>504</v>
      </c>
      <c r="P165" s="61" t="s">
        <v>1791</v>
      </c>
      <c r="Q165" s="61" t="s">
        <v>1792</v>
      </c>
      <c r="R165" s="61" t="s">
        <v>1793</v>
      </c>
      <c r="S165" s="61" t="s">
        <v>1794</v>
      </c>
      <c r="T165" s="61" t="s">
        <v>1795</v>
      </c>
      <c r="U165" s="61" t="s">
        <v>1796</v>
      </c>
      <c r="V165" s="61" t="s">
        <v>1796</v>
      </c>
      <c r="W165" s="61" t="s">
        <v>1796</v>
      </c>
      <c r="X165" s="61"/>
      <c r="Y165" s="61" t="s">
        <v>1797</v>
      </c>
      <c r="Z165" s="65">
        <v>1</v>
      </c>
      <c r="AA165" s="61" t="s">
        <v>1798</v>
      </c>
      <c r="AB165" s="61" t="s">
        <v>1799</v>
      </c>
      <c r="AC165" s="61" t="s">
        <v>1785</v>
      </c>
      <c r="AD165" s="61" t="s">
        <v>1800</v>
      </c>
      <c r="AE165" s="65" t="s">
        <v>68</v>
      </c>
      <c r="AF165" s="65">
        <v>1</v>
      </c>
      <c r="AG165" s="62">
        <v>27937833</v>
      </c>
    </row>
    <row r="166" spans="1:33" ht="235.85" customHeight="1" x14ac:dyDescent="0.25">
      <c r="A166" s="61" t="s">
        <v>1801</v>
      </c>
      <c r="B166" s="61" t="s">
        <v>1802</v>
      </c>
      <c r="C166" s="61" t="s">
        <v>33</v>
      </c>
      <c r="D166" s="61" t="s">
        <v>1803</v>
      </c>
      <c r="E166" s="61" t="s">
        <v>279</v>
      </c>
      <c r="F166" s="61" t="s">
        <v>45</v>
      </c>
      <c r="G166" s="61" t="s">
        <v>42</v>
      </c>
      <c r="H166" s="61" t="s">
        <v>1804</v>
      </c>
      <c r="I166" s="61" t="s">
        <v>1805</v>
      </c>
      <c r="J166" s="61" t="s">
        <v>1806</v>
      </c>
      <c r="K166" s="61" t="s">
        <v>1807</v>
      </c>
      <c r="L166" s="61" t="s">
        <v>1808</v>
      </c>
      <c r="M166" s="61" t="s">
        <v>1809</v>
      </c>
      <c r="N166" s="61" t="s">
        <v>1810</v>
      </c>
      <c r="O166" s="61" t="s">
        <v>1811</v>
      </c>
      <c r="P166" s="61" t="s">
        <v>1812</v>
      </c>
      <c r="Q166" s="61"/>
      <c r="R166" s="61" t="s">
        <v>1813</v>
      </c>
      <c r="S166" s="61" t="s">
        <v>1814</v>
      </c>
      <c r="T166" s="61" t="s">
        <v>1815</v>
      </c>
      <c r="U166" s="61" t="s">
        <v>1816</v>
      </c>
      <c r="V166" s="61" t="s">
        <v>1816</v>
      </c>
      <c r="W166" s="61" t="s">
        <v>1816</v>
      </c>
      <c r="X166" s="61" t="s">
        <v>51</v>
      </c>
      <c r="Y166" s="61" t="s">
        <v>1817</v>
      </c>
      <c r="Z166" s="65">
        <v>1</v>
      </c>
      <c r="AA166" s="61" t="s">
        <v>152</v>
      </c>
      <c r="AB166" s="61" t="s">
        <v>1818</v>
      </c>
      <c r="AC166" s="61" t="s">
        <v>1805</v>
      </c>
      <c r="AD166" s="61" t="s">
        <v>1781</v>
      </c>
      <c r="AE166" s="65" t="s">
        <v>137</v>
      </c>
      <c r="AF166" s="65">
        <v>1</v>
      </c>
      <c r="AG166" s="62">
        <v>1728570.56</v>
      </c>
    </row>
    <row r="167" spans="1:33" ht="235.85" customHeight="1" x14ac:dyDescent="0.25">
      <c r="A167" s="61" t="s">
        <v>1801</v>
      </c>
      <c r="B167" s="61" t="s">
        <v>1802</v>
      </c>
      <c r="C167" s="61" t="s">
        <v>33</v>
      </c>
      <c r="D167" s="61" t="s">
        <v>1803</v>
      </c>
      <c r="E167" s="61" t="s">
        <v>279</v>
      </c>
      <c r="F167" s="61" t="s">
        <v>45</v>
      </c>
      <c r="G167" s="61" t="s">
        <v>42</v>
      </c>
      <c r="H167" s="61" t="s">
        <v>1804</v>
      </c>
      <c r="I167" s="61" t="s">
        <v>1805</v>
      </c>
      <c r="J167" s="61" t="s">
        <v>1806</v>
      </c>
      <c r="K167" s="61" t="s">
        <v>1807</v>
      </c>
      <c r="L167" s="61" t="s">
        <v>1808</v>
      </c>
      <c r="M167" s="61" t="s">
        <v>1809</v>
      </c>
      <c r="N167" s="61" t="s">
        <v>1810</v>
      </c>
      <c r="O167" s="61" t="s">
        <v>1811</v>
      </c>
      <c r="P167" s="61" t="s">
        <v>1812</v>
      </c>
      <c r="Q167" s="61"/>
      <c r="R167" s="61" t="s">
        <v>1813</v>
      </c>
      <c r="S167" s="61" t="s">
        <v>1814</v>
      </c>
      <c r="T167" s="61" t="s">
        <v>1815</v>
      </c>
      <c r="U167" s="61" t="s">
        <v>1816</v>
      </c>
      <c r="V167" s="61" t="s">
        <v>1816</v>
      </c>
      <c r="W167" s="61" t="s">
        <v>1816</v>
      </c>
      <c r="X167" s="61" t="s">
        <v>51</v>
      </c>
      <c r="Y167" s="61" t="s">
        <v>1817</v>
      </c>
      <c r="Z167" s="65">
        <v>2</v>
      </c>
      <c r="AA167" s="61" t="s">
        <v>1819</v>
      </c>
      <c r="AB167" s="61" t="s">
        <v>1820</v>
      </c>
      <c r="AC167" s="61" t="s">
        <v>1805</v>
      </c>
      <c r="AD167" s="61" t="s">
        <v>1781</v>
      </c>
      <c r="AE167" s="65" t="s">
        <v>149</v>
      </c>
      <c r="AF167" s="65">
        <v>1</v>
      </c>
      <c r="AG167" s="62">
        <v>9674250.5500000007</v>
      </c>
    </row>
    <row r="168" spans="1:33" ht="235.85" customHeight="1" x14ac:dyDescent="0.25">
      <c r="A168" s="61" t="s">
        <v>1801</v>
      </c>
      <c r="B168" s="61" t="s">
        <v>1802</v>
      </c>
      <c r="C168" s="61" t="s">
        <v>33</v>
      </c>
      <c r="D168" s="61" t="s">
        <v>1803</v>
      </c>
      <c r="E168" s="61" t="s">
        <v>279</v>
      </c>
      <c r="F168" s="61" t="s">
        <v>45</v>
      </c>
      <c r="G168" s="61" t="s">
        <v>42</v>
      </c>
      <c r="H168" s="61" t="s">
        <v>1804</v>
      </c>
      <c r="I168" s="61" t="s">
        <v>1805</v>
      </c>
      <c r="J168" s="61" t="s">
        <v>1806</v>
      </c>
      <c r="K168" s="61" t="s">
        <v>1807</v>
      </c>
      <c r="L168" s="61" t="s">
        <v>1808</v>
      </c>
      <c r="M168" s="61" t="s">
        <v>1809</v>
      </c>
      <c r="N168" s="61" t="s">
        <v>1810</v>
      </c>
      <c r="O168" s="61" t="s">
        <v>1811</v>
      </c>
      <c r="P168" s="61" t="s">
        <v>1812</v>
      </c>
      <c r="Q168" s="61"/>
      <c r="R168" s="61" t="s">
        <v>1813</v>
      </c>
      <c r="S168" s="61" t="s">
        <v>1814</v>
      </c>
      <c r="T168" s="61" t="s">
        <v>1815</v>
      </c>
      <c r="U168" s="61" t="s">
        <v>1816</v>
      </c>
      <c r="V168" s="61" t="s">
        <v>1816</v>
      </c>
      <c r="W168" s="61" t="s">
        <v>1816</v>
      </c>
      <c r="X168" s="61" t="s">
        <v>51</v>
      </c>
      <c r="Y168" s="61" t="s">
        <v>1817</v>
      </c>
      <c r="Z168" s="65">
        <v>3</v>
      </c>
      <c r="AA168" s="61" t="s">
        <v>1821</v>
      </c>
      <c r="AB168" s="61" t="s">
        <v>1822</v>
      </c>
      <c r="AC168" s="61" t="s">
        <v>1805</v>
      </c>
      <c r="AD168" s="61" t="s">
        <v>1781</v>
      </c>
      <c r="AE168" s="65" t="s">
        <v>86</v>
      </c>
      <c r="AF168" s="65">
        <v>1</v>
      </c>
      <c r="AG168" s="62">
        <v>432248</v>
      </c>
    </row>
    <row r="169" spans="1:33" ht="235.85" customHeight="1" x14ac:dyDescent="0.25">
      <c r="A169" s="61" t="s">
        <v>1823</v>
      </c>
      <c r="B169" s="61" t="s">
        <v>1824</v>
      </c>
      <c r="C169" s="61" t="s">
        <v>33</v>
      </c>
      <c r="D169" s="61" t="s">
        <v>1825</v>
      </c>
      <c r="E169" s="61" t="s">
        <v>248</v>
      </c>
      <c r="F169" s="61" t="s">
        <v>65</v>
      </c>
      <c r="G169" s="61" t="s">
        <v>56</v>
      </c>
      <c r="H169" s="61" t="s">
        <v>1826</v>
      </c>
      <c r="I169" s="61" t="s">
        <v>1827</v>
      </c>
      <c r="J169" s="61" t="s">
        <v>1828</v>
      </c>
      <c r="K169" s="61" t="s">
        <v>1829</v>
      </c>
      <c r="L169" s="61" t="s">
        <v>1830</v>
      </c>
      <c r="M169" s="61" t="s">
        <v>1831</v>
      </c>
      <c r="N169" s="61" t="s">
        <v>1832</v>
      </c>
      <c r="O169" s="61" t="s">
        <v>1833</v>
      </c>
      <c r="P169" s="61" t="s">
        <v>1834</v>
      </c>
      <c r="Q169" s="61" t="s">
        <v>1835</v>
      </c>
      <c r="R169" s="61" t="s">
        <v>1836</v>
      </c>
      <c r="S169" s="61" t="s">
        <v>1621</v>
      </c>
      <c r="T169" s="61" t="s">
        <v>1837</v>
      </c>
      <c r="U169" s="61" t="s">
        <v>205</v>
      </c>
      <c r="V169" s="61" t="s">
        <v>198</v>
      </c>
      <c r="W169" s="61" t="s">
        <v>198</v>
      </c>
      <c r="X169" s="61" t="s">
        <v>85</v>
      </c>
      <c r="Y169" s="61" t="s">
        <v>1838</v>
      </c>
      <c r="Z169" s="65">
        <v>1</v>
      </c>
      <c r="AA169" s="61" t="s">
        <v>1839</v>
      </c>
      <c r="AB169" s="61" t="s">
        <v>1840</v>
      </c>
      <c r="AC169" s="61"/>
      <c r="AD169" s="61"/>
      <c r="AE169" s="65" t="s">
        <v>82</v>
      </c>
      <c r="AF169" s="65">
        <v>1</v>
      </c>
      <c r="AG169" s="62">
        <v>215643</v>
      </c>
    </row>
    <row r="170" spans="1:33" ht="235.85" customHeight="1" x14ac:dyDescent="0.25">
      <c r="A170" s="61" t="s">
        <v>1841</v>
      </c>
      <c r="B170" s="61"/>
      <c r="C170" s="61" t="s">
        <v>190</v>
      </c>
      <c r="D170" s="61" t="s">
        <v>1842</v>
      </c>
      <c r="E170" s="61" t="s">
        <v>279</v>
      </c>
      <c r="F170" s="61" t="s">
        <v>45</v>
      </c>
      <c r="G170" s="61" t="s">
        <v>35</v>
      </c>
      <c r="H170" s="61" t="s">
        <v>1843</v>
      </c>
      <c r="I170" s="61" t="s">
        <v>1844</v>
      </c>
      <c r="J170" s="61" t="s">
        <v>1845</v>
      </c>
      <c r="K170" s="61" t="s">
        <v>203</v>
      </c>
      <c r="L170" s="61" t="s">
        <v>1846</v>
      </c>
      <c r="M170" s="61" t="s">
        <v>1847</v>
      </c>
      <c r="N170" s="61" t="s">
        <v>204</v>
      </c>
      <c r="O170" s="61" t="s">
        <v>1848</v>
      </c>
      <c r="P170" s="61" t="s">
        <v>1849</v>
      </c>
      <c r="Q170" s="61" t="s">
        <v>1850</v>
      </c>
      <c r="R170" s="61" t="s">
        <v>1851</v>
      </c>
      <c r="S170" s="61" t="s">
        <v>1852</v>
      </c>
      <c r="T170" s="61"/>
      <c r="U170" s="61" t="s">
        <v>195</v>
      </c>
      <c r="V170" s="61" t="s">
        <v>195</v>
      </c>
      <c r="W170" s="61" t="s">
        <v>195</v>
      </c>
      <c r="X170" s="61"/>
      <c r="Y170" s="61"/>
      <c r="Z170" s="65">
        <v>1</v>
      </c>
      <c r="AA170" s="61" t="s">
        <v>1854</v>
      </c>
      <c r="AB170" s="61" t="s">
        <v>1855</v>
      </c>
      <c r="AC170" s="61" t="s">
        <v>1844</v>
      </c>
      <c r="AD170" s="61" t="s">
        <v>196</v>
      </c>
      <c r="AE170" s="65" t="s">
        <v>38</v>
      </c>
      <c r="AF170" s="65">
        <v>12</v>
      </c>
      <c r="AG170" s="62">
        <v>10757094</v>
      </c>
    </row>
    <row r="171" spans="1:33" ht="235.85" customHeight="1" x14ac:dyDescent="0.25">
      <c r="A171" s="61" t="s">
        <v>1841</v>
      </c>
      <c r="B171" s="61"/>
      <c r="C171" s="61" t="s">
        <v>190</v>
      </c>
      <c r="D171" s="61" t="s">
        <v>1842</v>
      </c>
      <c r="E171" s="61" t="s">
        <v>279</v>
      </c>
      <c r="F171" s="61" t="s">
        <v>45</v>
      </c>
      <c r="G171" s="61" t="s">
        <v>35</v>
      </c>
      <c r="H171" s="61" t="s">
        <v>1843</v>
      </c>
      <c r="I171" s="61" t="s">
        <v>1844</v>
      </c>
      <c r="J171" s="61" t="s">
        <v>1845</v>
      </c>
      <c r="K171" s="61" t="s">
        <v>203</v>
      </c>
      <c r="L171" s="61" t="s">
        <v>1846</v>
      </c>
      <c r="M171" s="61" t="s">
        <v>1847</v>
      </c>
      <c r="N171" s="61" t="s">
        <v>204</v>
      </c>
      <c r="O171" s="61" t="s">
        <v>1848</v>
      </c>
      <c r="P171" s="61" t="s">
        <v>1849</v>
      </c>
      <c r="Q171" s="61" t="s">
        <v>1850</v>
      </c>
      <c r="R171" s="61" t="s">
        <v>1851</v>
      </c>
      <c r="S171" s="61" t="s">
        <v>1852</v>
      </c>
      <c r="T171" s="61"/>
      <c r="U171" s="61" t="s">
        <v>195</v>
      </c>
      <c r="V171" s="61" t="s">
        <v>195</v>
      </c>
      <c r="W171" s="61" t="s">
        <v>195</v>
      </c>
      <c r="X171" s="61"/>
      <c r="Y171" s="61"/>
      <c r="Z171" s="65">
        <v>2</v>
      </c>
      <c r="AA171" s="61" t="s">
        <v>210</v>
      </c>
      <c r="AB171" s="61" t="s">
        <v>1853</v>
      </c>
      <c r="AC171" s="61" t="s">
        <v>1844</v>
      </c>
      <c r="AD171" s="61" t="s">
        <v>196</v>
      </c>
      <c r="AE171" s="65" t="s">
        <v>38</v>
      </c>
      <c r="AF171" s="65">
        <v>1</v>
      </c>
      <c r="AG171" s="62">
        <v>3309600</v>
      </c>
    </row>
    <row r="172" spans="1:33" ht="235.85" customHeight="1" x14ac:dyDescent="0.25">
      <c r="A172" s="61" t="s">
        <v>1856</v>
      </c>
      <c r="B172" s="61" t="s">
        <v>1857</v>
      </c>
      <c r="C172" s="61" t="s">
        <v>33</v>
      </c>
      <c r="D172" s="61" t="s">
        <v>1842</v>
      </c>
      <c r="E172" s="61" t="s">
        <v>279</v>
      </c>
      <c r="F172" s="61" t="s">
        <v>45</v>
      </c>
      <c r="G172" s="61" t="s">
        <v>35</v>
      </c>
      <c r="H172" s="61" t="s">
        <v>1843</v>
      </c>
      <c r="I172" s="61" t="s">
        <v>1844</v>
      </c>
      <c r="J172" s="61" t="s">
        <v>1845</v>
      </c>
      <c r="K172" s="61" t="s">
        <v>203</v>
      </c>
      <c r="L172" s="61" t="s">
        <v>1846</v>
      </c>
      <c r="M172" s="61" t="s">
        <v>1847</v>
      </c>
      <c r="N172" s="61" t="s">
        <v>204</v>
      </c>
      <c r="O172" s="61" t="s">
        <v>1848</v>
      </c>
      <c r="P172" s="61" t="s">
        <v>1849</v>
      </c>
      <c r="Q172" s="61" t="s">
        <v>1858</v>
      </c>
      <c r="R172" s="61" t="s">
        <v>1859</v>
      </c>
      <c r="S172" s="61" t="s">
        <v>1860</v>
      </c>
      <c r="T172" s="61" t="s">
        <v>1861</v>
      </c>
      <c r="U172" s="61" t="s">
        <v>195</v>
      </c>
      <c r="V172" s="61" t="s">
        <v>195</v>
      </c>
      <c r="W172" s="61" t="s">
        <v>195</v>
      </c>
      <c r="X172" s="61" t="s">
        <v>54</v>
      </c>
      <c r="Y172" s="61" t="s">
        <v>1862</v>
      </c>
      <c r="Z172" s="65">
        <v>1</v>
      </c>
      <c r="AA172" s="61" t="s">
        <v>1854</v>
      </c>
      <c r="AB172" s="61" t="s">
        <v>1855</v>
      </c>
      <c r="AC172" s="61" t="s">
        <v>1844</v>
      </c>
      <c r="AD172" s="61" t="s">
        <v>196</v>
      </c>
      <c r="AE172" s="65" t="s">
        <v>38</v>
      </c>
      <c r="AF172" s="65">
        <v>12</v>
      </c>
      <c r="AG172" s="62">
        <v>10757094</v>
      </c>
    </row>
    <row r="173" spans="1:33" ht="235.85" customHeight="1" x14ac:dyDescent="0.25">
      <c r="A173" s="61" t="s">
        <v>1856</v>
      </c>
      <c r="B173" s="61" t="s">
        <v>1857</v>
      </c>
      <c r="C173" s="61" t="s">
        <v>33</v>
      </c>
      <c r="D173" s="61" t="s">
        <v>1842</v>
      </c>
      <c r="E173" s="61" t="s">
        <v>279</v>
      </c>
      <c r="F173" s="61" t="s">
        <v>45</v>
      </c>
      <c r="G173" s="61" t="s">
        <v>35</v>
      </c>
      <c r="H173" s="61" t="s">
        <v>1843</v>
      </c>
      <c r="I173" s="61" t="s">
        <v>1844</v>
      </c>
      <c r="J173" s="61" t="s">
        <v>1845</v>
      </c>
      <c r="K173" s="61" t="s">
        <v>203</v>
      </c>
      <c r="L173" s="61" t="s">
        <v>1846</v>
      </c>
      <c r="M173" s="61" t="s">
        <v>1847</v>
      </c>
      <c r="N173" s="61" t="s">
        <v>204</v>
      </c>
      <c r="O173" s="61" t="s">
        <v>1848</v>
      </c>
      <c r="P173" s="61" t="s">
        <v>1849</v>
      </c>
      <c r="Q173" s="61" t="s">
        <v>1858</v>
      </c>
      <c r="R173" s="61" t="s">
        <v>1859</v>
      </c>
      <c r="S173" s="61" t="s">
        <v>1860</v>
      </c>
      <c r="T173" s="61" t="s">
        <v>1861</v>
      </c>
      <c r="U173" s="61" t="s">
        <v>195</v>
      </c>
      <c r="V173" s="61" t="s">
        <v>195</v>
      </c>
      <c r="W173" s="61" t="s">
        <v>195</v>
      </c>
      <c r="X173" s="61" t="s">
        <v>54</v>
      </c>
      <c r="Y173" s="61" t="s">
        <v>1862</v>
      </c>
      <c r="Z173" s="65">
        <v>2</v>
      </c>
      <c r="AA173" s="61" t="s">
        <v>210</v>
      </c>
      <c r="AB173" s="61" t="s">
        <v>1853</v>
      </c>
      <c r="AC173" s="61" t="s">
        <v>1844</v>
      </c>
      <c r="AD173" s="61" t="s">
        <v>196</v>
      </c>
      <c r="AE173" s="65" t="s">
        <v>38</v>
      </c>
      <c r="AF173" s="65">
        <v>1</v>
      </c>
      <c r="AG173" s="62">
        <v>3309600</v>
      </c>
    </row>
    <row r="174" spans="1:33" ht="235.85" customHeight="1" x14ac:dyDescent="0.25">
      <c r="A174" s="61" t="s">
        <v>1863</v>
      </c>
      <c r="B174" s="61" t="s">
        <v>1864</v>
      </c>
      <c r="C174" s="61" t="s">
        <v>33</v>
      </c>
      <c r="D174" s="61" t="s">
        <v>223</v>
      </c>
      <c r="E174" s="61" t="s">
        <v>279</v>
      </c>
      <c r="F174" s="61" t="s">
        <v>45</v>
      </c>
      <c r="G174" s="61" t="s">
        <v>56</v>
      </c>
      <c r="H174" s="61" t="s">
        <v>1865</v>
      </c>
      <c r="I174" s="61" t="s">
        <v>1866</v>
      </c>
      <c r="J174" s="61" t="s">
        <v>1867</v>
      </c>
      <c r="K174" s="61" t="s">
        <v>1868</v>
      </c>
      <c r="L174" s="61" t="s">
        <v>1869</v>
      </c>
      <c r="M174" s="61" t="s">
        <v>1870</v>
      </c>
      <c r="N174" s="61" t="s">
        <v>1871</v>
      </c>
      <c r="O174" s="61" t="s">
        <v>1872</v>
      </c>
      <c r="P174" s="61" t="s">
        <v>1873</v>
      </c>
      <c r="Q174" s="61" t="s">
        <v>1874</v>
      </c>
      <c r="R174" s="61" t="s">
        <v>1875</v>
      </c>
      <c r="S174" s="61" t="s">
        <v>1876</v>
      </c>
      <c r="T174" s="61" t="s">
        <v>1877</v>
      </c>
      <c r="U174" s="61" t="s">
        <v>209</v>
      </c>
      <c r="V174" s="61" t="s">
        <v>209</v>
      </c>
      <c r="W174" s="61" t="s">
        <v>209</v>
      </c>
      <c r="X174" s="61" t="s">
        <v>36</v>
      </c>
      <c r="Y174" s="61" t="s">
        <v>1878</v>
      </c>
      <c r="Z174" s="65">
        <v>1</v>
      </c>
      <c r="AA174" s="61" t="s">
        <v>63</v>
      </c>
      <c r="AB174" s="61" t="s">
        <v>212</v>
      </c>
      <c r="AC174" s="61" t="s">
        <v>1866</v>
      </c>
      <c r="AD174" s="61" t="s">
        <v>196</v>
      </c>
      <c r="AE174" s="65" t="s">
        <v>64</v>
      </c>
      <c r="AF174" s="65">
        <v>1</v>
      </c>
      <c r="AG174" s="62">
        <v>8732063.6999999993</v>
      </c>
    </row>
    <row r="175" spans="1:33" ht="235.85" customHeight="1" x14ac:dyDescent="0.25">
      <c r="A175" s="61" t="s">
        <v>1879</v>
      </c>
      <c r="B175" s="61" t="s">
        <v>1880</v>
      </c>
      <c r="C175" s="61" t="s">
        <v>33</v>
      </c>
      <c r="D175" s="61" t="s">
        <v>1881</v>
      </c>
      <c r="E175" s="61" t="s">
        <v>248</v>
      </c>
      <c r="F175" s="61" t="s">
        <v>45</v>
      </c>
      <c r="G175" s="61" t="s">
        <v>35</v>
      </c>
      <c r="H175" s="61" t="s">
        <v>1882</v>
      </c>
      <c r="I175" s="61" t="s">
        <v>1883</v>
      </c>
      <c r="J175" s="61" t="s">
        <v>1884</v>
      </c>
      <c r="K175" s="61" t="s">
        <v>1885</v>
      </c>
      <c r="L175" s="61" t="s">
        <v>1886</v>
      </c>
      <c r="M175" s="61" t="s">
        <v>1887</v>
      </c>
      <c r="N175" s="61" t="s">
        <v>1888</v>
      </c>
      <c r="O175" s="61" t="s">
        <v>1889</v>
      </c>
      <c r="P175" s="61" t="s">
        <v>1890</v>
      </c>
      <c r="Q175" s="61" t="s">
        <v>1891</v>
      </c>
      <c r="R175" s="61" t="s">
        <v>1892</v>
      </c>
      <c r="S175" s="61" t="s">
        <v>1893</v>
      </c>
      <c r="T175" s="61" t="s">
        <v>1894</v>
      </c>
      <c r="U175" s="61" t="s">
        <v>1895</v>
      </c>
      <c r="V175" s="61" t="s">
        <v>198</v>
      </c>
      <c r="W175" s="61" t="s">
        <v>1895</v>
      </c>
      <c r="X175" s="61" t="s">
        <v>44</v>
      </c>
      <c r="Y175" s="61" t="s">
        <v>1896</v>
      </c>
      <c r="Z175" s="65">
        <v>1</v>
      </c>
      <c r="AA175" s="61" t="s">
        <v>91</v>
      </c>
      <c r="AB175" s="61" t="s">
        <v>109</v>
      </c>
      <c r="AC175" s="61" t="s">
        <v>1883</v>
      </c>
      <c r="AD175" s="61" t="s">
        <v>1898</v>
      </c>
      <c r="AE175" s="65" t="s">
        <v>86</v>
      </c>
      <c r="AF175" s="65">
        <v>12</v>
      </c>
      <c r="AG175" s="62">
        <v>44859840</v>
      </c>
    </row>
    <row r="176" spans="1:33" ht="235.85" customHeight="1" x14ac:dyDescent="0.25">
      <c r="A176" s="61" t="s">
        <v>1879</v>
      </c>
      <c r="B176" s="61" t="s">
        <v>1880</v>
      </c>
      <c r="C176" s="61" t="s">
        <v>33</v>
      </c>
      <c r="D176" s="61" t="s">
        <v>1881</v>
      </c>
      <c r="E176" s="61" t="s">
        <v>248</v>
      </c>
      <c r="F176" s="61" t="s">
        <v>45</v>
      </c>
      <c r="G176" s="61" t="s">
        <v>35</v>
      </c>
      <c r="H176" s="61" t="s">
        <v>1882</v>
      </c>
      <c r="I176" s="61" t="s">
        <v>1883</v>
      </c>
      <c r="J176" s="61" t="s">
        <v>1884</v>
      </c>
      <c r="K176" s="61" t="s">
        <v>1885</v>
      </c>
      <c r="L176" s="61" t="s">
        <v>1886</v>
      </c>
      <c r="M176" s="61" t="s">
        <v>1887</v>
      </c>
      <c r="N176" s="61" t="s">
        <v>1888</v>
      </c>
      <c r="O176" s="61" t="s">
        <v>1889</v>
      </c>
      <c r="P176" s="61" t="s">
        <v>1890</v>
      </c>
      <c r="Q176" s="61" t="s">
        <v>1891</v>
      </c>
      <c r="R176" s="61" t="s">
        <v>1892</v>
      </c>
      <c r="S176" s="61" t="s">
        <v>1893</v>
      </c>
      <c r="T176" s="61" t="s">
        <v>1894</v>
      </c>
      <c r="U176" s="61" t="s">
        <v>1895</v>
      </c>
      <c r="V176" s="61" t="s">
        <v>198</v>
      </c>
      <c r="W176" s="61" t="s">
        <v>1895</v>
      </c>
      <c r="X176" s="61" t="s">
        <v>44</v>
      </c>
      <c r="Y176" s="61" t="s">
        <v>1896</v>
      </c>
      <c r="Z176" s="65">
        <v>2</v>
      </c>
      <c r="AA176" s="61" t="s">
        <v>236</v>
      </c>
      <c r="AB176" s="61" t="s">
        <v>1897</v>
      </c>
      <c r="AC176" s="61" t="s">
        <v>1883</v>
      </c>
      <c r="AD176" s="61" t="s">
        <v>1898</v>
      </c>
      <c r="AE176" s="65" t="s">
        <v>253</v>
      </c>
      <c r="AF176" s="65">
        <v>1</v>
      </c>
      <c r="AG176" s="62">
        <v>21488050</v>
      </c>
    </row>
    <row r="177" spans="1:33" ht="235.85" customHeight="1" x14ac:dyDescent="0.25">
      <c r="A177" s="61" t="s">
        <v>1899</v>
      </c>
      <c r="B177" s="61" t="s">
        <v>1900</v>
      </c>
      <c r="C177" s="61" t="s">
        <v>33</v>
      </c>
      <c r="D177" s="61" t="s">
        <v>1901</v>
      </c>
      <c r="E177" s="61" t="s">
        <v>279</v>
      </c>
      <c r="F177" s="61" t="s">
        <v>65</v>
      </c>
      <c r="G177" s="61" t="s">
        <v>56</v>
      </c>
      <c r="H177" s="61" t="s">
        <v>1902</v>
      </c>
      <c r="I177" s="61" t="s">
        <v>1903</v>
      </c>
      <c r="J177" s="61" t="s">
        <v>1904</v>
      </c>
      <c r="K177" s="61" t="s">
        <v>1905</v>
      </c>
      <c r="L177" s="61" t="s">
        <v>1906</v>
      </c>
      <c r="M177" s="61" t="s">
        <v>1907</v>
      </c>
      <c r="N177" s="61" t="s">
        <v>1908</v>
      </c>
      <c r="O177" s="61" t="s">
        <v>1909</v>
      </c>
      <c r="P177" s="61" t="s">
        <v>1910</v>
      </c>
      <c r="Q177" s="61" t="s">
        <v>1911</v>
      </c>
      <c r="R177" s="61" t="s">
        <v>1912</v>
      </c>
      <c r="S177" s="61" t="s">
        <v>1681</v>
      </c>
      <c r="T177" s="61" t="s">
        <v>1913</v>
      </c>
      <c r="U177" s="61" t="s">
        <v>195</v>
      </c>
      <c r="V177" s="61" t="s">
        <v>195</v>
      </c>
      <c r="W177" s="61" t="s">
        <v>195</v>
      </c>
      <c r="X177" s="61" t="s">
        <v>51</v>
      </c>
      <c r="Y177" s="61" t="s">
        <v>1914</v>
      </c>
      <c r="Z177" s="65">
        <v>1</v>
      </c>
      <c r="AA177" s="61" t="s">
        <v>1916</v>
      </c>
      <c r="AB177" s="61" t="s">
        <v>1917</v>
      </c>
      <c r="AC177" s="61"/>
      <c r="AD177" s="61"/>
      <c r="AE177" s="65" t="s">
        <v>82</v>
      </c>
      <c r="AF177" s="65">
        <v>1</v>
      </c>
      <c r="AG177" s="62">
        <v>110000</v>
      </c>
    </row>
    <row r="178" spans="1:33" ht="235.85" customHeight="1" x14ac:dyDescent="0.25">
      <c r="A178" s="61" t="s">
        <v>1899</v>
      </c>
      <c r="B178" s="61" t="s">
        <v>1900</v>
      </c>
      <c r="C178" s="61" t="s">
        <v>33</v>
      </c>
      <c r="D178" s="61" t="s">
        <v>1901</v>
      </c>
      <c r="E178" s="61" t="s">
        <v>279</v>
      </c>
      <c r="F178" s="61" t="s">
        <v>65</v>
      </c>
      <c r="G178" s="61" t="s">
        <v>56</v>
      </c>
      <c r="H178" s="61" t="s">
        <v>1902</v>
      </c>
      <c r="I178" s="61" t="s">
        <v>1903</v>
      </c>
      <c r="J178" s="61" t="s">
        <v>1904</v>
      </c>
      <c r="K178" s="61" t="s">
        <v>1905</v>
      </c>
      <c r="L178" s="61" t="s">
        <v>1906</v>
      </c>
      <c r="M178" s="61" t="s">
        <v>1907</v>
      </c>
      <c r="N178" s="61" t="s">
        <v>1908</v>
      </c>
      <c r="O178" s="61" t="s">
        <v>1909</v>
      </c>
      <c r="P178" s="61" t="s">
        <v>1910</v>
      </c>
      <c r="Q178" s="61" t="s">
        <v>1911</v>
      </c>
      <c r="R178" s="61" t="s">
        <v>1912</v>
      </c>
      <c r="S178" s="61" t="s">
        <v>1681</v>
      </c>
      <c r="T178" s="61" t="s">
        <v>1913</v>
      </c>
      <c r="U178" s="61" t="s">
        <v>195</v>
      </c>
      <c r="V178" s="61" t="s">
        <v>195</v>
      </c>
      <c r="W178" s="61" t="s">
        <v>195</v>
      </c>
      <c r="X178" s="61" t="s">
        <v>51</v>
      </c>
      <c r="Y178" s="61" t="s">
        <v>1914</v>
      </c>
      <c r="Z178" s="65">
        <v>2</v>
      </c>
      <c r="AA178" s="61" t="s">
        <v>83</v>
      </c>
      <c r="AB178" s="61" t="s">
        <v>1918</v>
      </c>
      <c r="AC178" s="61"/>
      <c r="AD178" s="61"/>
      <c r="AE178" s="65" t="s">
        <v>82</v>
      </c>
      <c r="AF178" s="65">
        <v>1</v>
      </c>
      <c r="AG178" s="62">
        <v>151000</v>
      </c>
    </row>
    <row r="179" spans="1:33" ht="235.85" customHeight="1" x14ac:dyDescent="0.25">
      <c r="A179" s="61" t="s">
        <v>1899</v>
      </c>
      <c r="B179" s="61" t="s">
        <v>1900</v>
      </c>
      <c r="C179" s="61" t="s">
        <v>33</v>
      </c>
      <c r="D179" s="61" t="s">
        <v>1901</v>
      </c>
      <c r="E179" s="61" t="s">
        <v>279</v>
      </c>
      <c r="F179" s="61" t="s">
        <v>65</v>
      </c>
      <c r="G179" s="61" t="s">
        <v>56</v>
      </c>
      <c r="H179" s="61" t="s">
        <v>1902</v>
      </c>
      <c r="I179" s="61" t="s">
        <v>1903</v>
      </c>
      <c r="J179" s="61" t="s">
        <v>1904</v>
      </c>
      <c r="K179" s="61" t="s">
        <v>1905</v>
      </c>
      <c r="L179" s="61" t="s">
        <v>1906</v>
      </c>
      <c r="M179" s="61" t="s">
        <v>1907</v>
      </c>
      <c r="N179" s="61" t="s">
        <v>1908</v>
      </c>
      <c r="O179" s="61" t="s">
        <v>1909</v>
      </c>
      <c r="P179" s="61" t="s">
        <v>1910</v>
      </c>
      <c r="Q179" s="61" t="s">
        <v>1911</v>
      </c>
      <c r="R179" s="61" t="s">
        <v>1912</v>
      </c>
      <c r="S179" s="61" t="s">
        <v>1681</v>
      </c>
      <c r="T179" s="61" t="s">
        <v>1913</v>
      </c>
      <c r="U179" s="61" t="s">
        <v>195</v>
      </c>
      <c r="V179" s="61" t="s">
        <v>195</v>
      </c>
      <c r="W179" s="61" t="s">
        <v>195</v>
      </c>
      <c r="X179" s="61" t="s">
        <v>51</v>
      </c>
      <c r="Y179" s="61" t="s">
        <v>1914</v>
      </c>
      <c r="Z179" s="65">
        <v>3</v>
      </c>
      <c r="AA179" s="61" t="s">
        <v>83</v>
      </c>
      <c r="AB179" s="61" t="s">
        <v>1915</v>
      </c>
      <c r="AC179" s="61"/>
      <c r="AD179" s="61"/>
      <c r="AE179" s="65" t="s">
        <v>82</v>
      </c>
      <c r="AF179" s="65">
        <v>1</v>
      </c>
      <c r="AG179" s="62">
        <v>250000</v>
      </c>
    </row>
    <row r="180" spans="1:33" ht="235.85" customHeight="1" x14ac:dyDescent="0.25">
      <c r="A180" s="61" t="s">
        <v>1919</v>
      </c>
      <c r="B180" s="61" t="s">
        <v>1920</v>
      </c>
      <c r="C180" s="61" t="s">
        <v>33</v>
      </c>
      <c r="D180" s="61" t="s">
        <v>1921</v>
      </c>
      <c r="E180" s="61" t="s">
        <v>248</v>
      </c>
      <c r="F180" s="61" t="s">
        <v>45</v>
      </c>
      <c r="G180" s="61" t="s">
        <v>35</v>
      </c>
      <c r="H180" s="61" t="s">
        <v>1922</v>
      </c>
      <c r="I180" s="61" t="s">
        <v>1923</v>
      </c>
      <c r="J180" s="61" t="s">
        <v>1924</v>
      </c>
      <c r="K180" s="61" t="s">
        <v>1925</v>
      </c>
      <c r="L180" s="61" t="s">
        <v>1926</v>
      </c>
      <c r="M180" s="61" t="s">
        <v>1927</v>
      </c>
      <c r="N180" s="61" t="s">
        <v>1928</v>
      </c>
      <c r="O180" s="61" t="s">
        <v>1929</v>
      </c>
      <c r="P180" s="61" t="s">
        <v>1930</v>
      </c>
      <c r="Q180" s="61" t="s">
        <v>1931</v>
      </c>
      <c r="R180" s="61" t="s">
        <v>1932</v>
      </c>
      <c r="S180" s="61" t="s">
        <v>1933</v>
      </c>
      <c r="T180" s="61" t="s">
        <v>1934</v>
      </c>
      <c r="U180" s="61" t="s">
        <v>1935</v>
      </c>
      <c r="V180" s="61" t="s">
        <v>1935</v>
      </c>
      <c r="W180" s="61" t="s">
        <v>1935</v>
      </c>
      <c r="X180" s="61" t="s">
        <v>51</v>
      </c>
      <c r="Y180" s="61" t="s">
        <v>1312</v>
      </c>
      <c r="Z180" s="65">
        <v>1</v>
      </c>
      <c r="AA180" s="61" t="s">
        <v>63</v>
      </c>
      <c r="AB180" s="61" t="s">
        <v>235</v>
      </c>
      <c r="AC180" s="61" t="s">
        <v>1923</v>
      </c>
      <c r="AD180" s="61" t="s">
        <v>196</v>
      </c>
      <c r="AE180" s="65" t="s">
        <v>86</v>
      </c>
      <c r="AF180" s="65">
        <v>800</v>
      </c>
      <c r="AG180" s="62">
        <v>57690800</v>
      </c>
    </row>
    <row r="181" spans="1:33" ht="235.85" customHeight="1" x14ac:dyDescent="0.25">
      <c r="A181" s="61" t="s">
        <v>1919</v>
      </c>
      <c r="B181" s="61" t="s">
        <v>1920</v>
      </c>
      <c r="C181" s="61" t="s">
        <v>33</v>
      </c>
      <c r="D181" s="61" t="s">
        <v>1921</v>
      </c>
      <c r="E181" s="61" t="s">
        <v>248</v>
      </c>
      <c r="F181" s="61" t="s">
        <v>45</v>
      </c>
      <c r="G181" s="61" t="s">
        <v>35</v>
      </c>
      <c r="H181" s="61" t="s">
        <v>1922</v>
      </c>
      <c r="I181" s="61" t="s">
        <v>1923</v>
      </c>
      <c r="J181" s="61" t="s">
        <v>1924</v>
      </c>
      <c r="K181" s="61" t="s">
        <v>1925</v>
      </c>
      <c r="L181" s="61" t="s">
        <v>1926</v>
      </c>
      <c r="M181" s="61" t="s">
        <v>1927</v>
      </c>
      <c r="N181" s="61" t="s">
        <v>1928</v>
      </c>
      <c r="O181" s="61" t="s">
        <v>1929</v>
      </c>
      <c r="P181" s="61" t="s">
        <v>1930</v>
      </c>
      <c r="Q181" s="61" t="s">
        <v>1931</v>
      </c>
      <c r="R181" s="61" t="s">
        <v>1932</v>
      </c>
      <c r="S181" s="61" t="s">
        <v>1933</v>
      </c>
      <c r="T181" s="61" t="s">
        <v>1934</v>
      </c>
      <c r="U181" s="61" t="s">
        <v>1935</v>
      </c>
      <c r="V181" s="61" t="s">
        <v>1935</v>
      </c>
      <c r="W181" s="61" t="s">
        <v>1935</v>
      </c>
      <c r="X181" s="61" t="s">
        <v>51</v>
      </c>
      <c r="Y181" s="61" t="s">
        <v>1312</v>
      </c>
      <c r="Z181" s="65">
        <v>2</v>
      </c>
      <c r="AA181" s="61" t="s">
        <v>63</v>
      </c>
      <c r="AB181" s="61" t="s">
        <v>1936</v>
      </c>
      <c r="AC181" s="61" t="s">
        <v>1923</v>
      </c>
      <c r="AD181" s="61" t="s">
        <v>196</v>
      </c>
      <c r="AE181" s="65" t="s">
        <v>86</v>
      </c>
      <c r="AF181" s="65">
        <v>12</v>
      </c>
      <c r="AG181" s="62">
        <v>2178768</v>
      </c>
    </row>
    <row r="182" spans="1:33" ht="235.85" customHeight="1" x14ac:dyDescent="0.25">
      <c r="A182" s="61" t="s">
        <v>1919</v>
      </c>
      <c r="B182" s="61" t="s">
        <v>1920</v>
      </c>
      <c r="C182" s="61" t="s">
        <v>33</v>
      </c>
      <c r="D182" s="61" t="s">
        <v>1921</v>
      </c>
      <c r="E182" s="61" t="s">
        <v>248</v>
      </c>
      <c r="F182" s="61" t="s">
        <v>45</v>
      </c>
      <c r="G182" s="61" t="s">
        <v>35</v>
      </c>
      <c r="H182" s="61" t="s">
        <v>1922</v>
      </c>
      <c r="I182" s="61" t="s">
        <v>1923</v>
      </c>
      <c r="J182" s="61" t="s">
        <v>1924</v>
      </c>
      <c r="K182" s="61" t="s">
        <v>1925</v>
      </c>
      <c r="L182" s="61" t="s">
        <v>1926</v>
      </c>
      <c r="M182" s="61" t="s">
        <v>1927</v>
      </c>
      <c r="N182" s="61" t="s">
        <v>1928</v>
      </c>
      <c r="O182" s="61" t="s">
        <v>1929</v>
      </c>
      <c r="P182" s="61" t="s">
        <v>1930</v>
      </c>
      <c r="Q182" s="61" t="s">
        <v>1931</v>
      </c>
      <c r="R182" s="61" t="s">
        <v>1932</v>
      </c>
      <c r="S182" s="61" t="s">
        <v>1933</v>
      </c>
      <c r="T182" s="61" t="s">
        <v>1934</v>
      </c>
      <c r="U182" s="61" t="s">
        <v>1935</v>
      </c>
      <c r="V182" s="61" t="s">
        <v>1935</v>
      </c>
      <c r="W182" s="61" t="s">
        <v>1935</v>
      </c>
      <c r="X182" s="61" t="s">
        <v>51</v>
      </c>
      <c r="Y182" s="61" t="s">
        <v>1312</v>
      </c>
      <c r="Z182" s="65">
        <v>3</v>
      </c>
      <c r="AA182" s="61" t="s">
        <v>63</v>
      </c>
      <c r="AB182" s="61" t="s">
        <v>1937</v>
      </c>
      <c r="AC182" s="61" t="s">
        <v>1923</v>
      </c>
      <c r="AD182" s="61" t="s">
        <v>196</v>
      </c>
      <c r="AE182" s="65" t="s">
        <v>86</v>
      </c>
      <c r="AF182" s="65">
        <v>50</v>
      </c>
      <c r="AG182" s="62">
        <v>3737000</v>
      </c>
    </row>
    <row r="183" spans="1:33" ht="235.85" customHeight="1" x14ac:dyDescent="0.25">
      <c r="A183" s="61" t="s">
        <v>1919</v>
      </c>
      <c r="B183" s="61" t="s">
        <v>1920</v>
      </c>
      <c r="C183" s="61" t="s">
        <v>33</v>
      </c>
      <c r="D183" s="61" t="s">
        <v>1921</v>
      </c>
      <c r="E183" s="61" t="s">
        <v>248</v>
      </c>
      <c r="F183" s="61" t="s">
        <v>45</v>
      </c>
      <c r="G183" s="61" t="s">
        <v>35</v>
      </c>
      <c r="H183" s="61" t="s">
        <v>1922</v>
      </c>
      <c r="I183" s="61" t="s">
        <v>1923</v>
      </c>
      <c r="J183" s="61" t="s">
        <v>1924</v>
      </c>
      <c r="K183" s="61" t="s">
        <v>1925</v>
      </c>
      <c r="L183" s="61" t="s">
        <v>1926</v>
      </c>
      <c r="M183" s="61" t="s">
        <v>1927</v>
      </c>
      <c r="N183" s="61" t="s">
        <v>1928</v>
      </c>
      <c r="O183" s="61" t="s">
        <v>1929</v>
      </c>
      <c r="P183" s="61" t="s">
        <v>1930</v>
      </c>
      <c r="Q183" s="61" t="s">
        <v>1931</v>
      </c>
      <c r="R183" s="61" t="s">
        <v>1932</v>
      </c>
      <c r="S183" s="61" t="s">
        <v>1933</v>
      </c>
      <c r="T183" s="61" t="s">
        <v>1934</v>
      </c>
      <c r="U183" s="61" t="s">
        <v>1935</v>
      </c>
      <c r="V183" s="61" t="s">
        <v>1935</v>
      </c>
      <c r="W183" s="61" t="s">
        <v>1935</v>
      </c>
      <c r="X183" s="61" t="s">
        <v>51</v>
      </c>
      <c r="Y183" s="61" t="s">
        <v>1312</v>
      </c>
      <c r="Z183" s="65">
        <v>4</v>
      </c>
      <c r="AA183" s="61" t="s">
        <v>63</v>
      </c>
      <c r="AB183" s="61" t="s">
        <v>1938</v>
      </c>
      <c r="AC183" s="61" t="s">
        <v>1923</v>
      </c>
      <c r="AD183" s="61" t="s">
        <v>196</v>
      </c>
      <c r="AE183" s="65" t="s">
        <v>86</v>
      </c>
      <c r="AF183" s="65">
        <v>3</v>
      </c>
      <c r="AG183" s="62">
        <v>481818</v>
      </c>
    </row>
    <row r="184" spans="1:33" ht="235.85" customHeight="1" x14ac:dyDescent="0.25">
      <c r="A184" s="61" t="s">
        <v>1939</v>
      </c>
      <c r="B184" s="61" t="s">
        <v>1940</v>
      </c>
      <c r="C184" s="61" t="s">
        <v>33</v>
      </c>
      <c r="D184" s="61" t="s">
        <v>1941</v>
      </c>
      <c r="E184" s="61" t="s">
        <v>248</v>
      </c>
      <c r="F184" s="61" t="s">
        <v>65</v>
      </c>
      <c r="G184" s="61" t="s">
        <v>42</v>
      </c>
      <c r="H184" s="61" t="s">
        <v>1942</v>
      </c>
      <c r="I184" s="61" t="s">
        <v>1943</v>
      </c>
      <c r="J184" s="61" t="s">
        <v>1944</v>
      </c>
      <c r="K184" s="61" t="s">
        <v>217</v>
      </c>
      <c r="L184" s="61" t="s">
        <v>1945</v>
      </c>
      <c r="M184" s="61" t="s">
        <v>1946</v>
      </c>
      <c r="N184" s="61" t="s">
        <v>216</v>
      </c>
      <c r="O184" s="61" t="s">
        <v>1947</v>
      </c>
      <c r="P184" s="61" t="s">
        <v>1948</v>
      </c>
      <c r="Q184" s="61" t="s">
        <v>1949</v>
      </c>
      <c r="R184" s="61" t="s">
        <v>1950</v>
      </c>
      <c r="S184" s="61" t="s">
        <v>1951</v>
      </c>
      <c r="T184" s="61" t="s">
        <v>1952</v>
      </c>
      <c r="U184" s="61" t="s">
        <v>197</v>
      </c>
      <c r="V184" s="61" t="s">
        <v>198</v>
      </c>
      <c r="W184" s="61" t="s">
        <v>198</v>
      </c>
      <c r="X184" s="61" t="s">
        <v>51</v>
      </c>
      <c r="Y184" s="61" t="s">
        <v>1953</v>
      </c>
      <c r="Z184" s="65">
        <v>1</v>
      </c>
      <c r="AA184" s="61" t="s">
        <v>1956</v>
      </c>
      <c r="AB184" s="61" t="s">
        <v>1957</v>
      </c>
      <c r="AC184" s="61"/>
      <c r="AD184" s="61"/>
      <c r="AE184" s="65" t="s">
        <v>432</v>
      </c>
      <c r="AF184" s="65">
        <v>1</v>
      </c>
      <c r="AG184" s="62">
        <v>10073082</v>
      </c>
    </row>
    <row r="185" spans="1:33" ht="235.85" customHeight="1" x14ac:dyDescent="0.25">
      <c r="A185" s="61" t="s">
        <v>1939</v>
      </c>
      <c r="B185" s="61" t="s">
        <v>1940</v>
      </c>
      <c r="C185" s="61" t="s">
        <v>33</v>
      </c>
      <c r="D185" s="61" t="s">
        <v>1941</v>
      </c>
      <c r="E185" s="61" t="s">
        <v>248</v>
      </c>
      <c r="F185" s="61" t="s">
        <v>65</v>
      </c>
      <c r="G185" s="61" t="s">
        <v>42</v>
      </c>
      <c r="H185" s="61" t="s">
        <v>1942</v>
      </c>
      <c r="I185" s="61" t="s">
        <v>1943</v>
      </c>
      <c r="J185" s="61" t="s">
        <v>1944</v>
      </c>
      <c r="K185" s="61" t="s">
        <v>217</v>
      </c>
      <c r="L185" s="61" t="s">
        <v>1945</v>
      </c>
      <c r="M185" s="61" t="s">
        <v>1946</v>
      </c>
      <c r="N185" s="61" t="s">
        <v>216</v>
      </c>
      <c r="O185" s="61" t="s">
        <v>1947</v>
      </c>
      <c r="P185" s="61" t="s">
        <v>1948</v>
      </c>
      <c r="Q185" s="61" t="s">
        <v>1949</v>
      </c>
      <c r="R185" s="61" t="s">
        <v>1950</v>
      </c>
      <c r="S185" s="61" t="s">
        <v>1951</v>
      </c>
      <c r="T185" s="61" t="s">
        <v>1952</v>
      </c>
      <c r="U185" s="61" t="s">
        <v>197</v>
      </c>
      <c r="V185" s="61" t="s">
        <v>198</v>
      </c>
      <c r="W185" s="61" t="s">
        <v>198</v>
      </c>
      <c r="X185" s="61" t="s">
        <v>51</v>
      </c>
      <c r="Y185" s="61" t="s">
        <v>1953</v>
      </c>
      <c r="Z185" s="65">
        <v>2</v>
      </c>
      <c r="AA185" s="61" t="s">
        <v>239</v>
      </c>
      <c r="AB185" s="61" t="s">
        <v>1958</v>
      </c>
      <c r="AC185" s="61"/>
      <c r="AD185" s="61"/>
      <c r="AE185" s="65" t="s">
        <v>432</v>
      </c>
      <c r="AF185" s="65">
        <v>1</v>
      </c>
      <c r="AG185" s="62">
        <v>1722923</v>
      </c>
    </row>
    <row r="186" spans="1:33" ht="235.85" customHeight="1" x14ac:dyDescent="0.25">
      <c r="A186" s="61" t="s">
        <v>1939</v>
      </c>
      <c r="B186" s="61" t="s">
        <v>1940</v>
      </c>
      <c r="C186" s="61" t="s">
        <v>33</v>
      </c>
      <c r="D186" s="61" t="s">
        <v>1941</v>
      </c>
      <c r="E186" s="61" t="s">
        <v>248</v>
      </c>
      <c r="F186" s="61" t="s">
        <v>65</v>
      </c>
      <c r="G186" s="61" t="s">
        <v>42</v>
      </c>
      <c r="H186" s="61" t="s">
        <v>1942</v>
      </c>
      <c r="I186" s="61" t="s">
        <v>1943</v>
      </c>
      <c r="J186" s="61" t="s">
        <v>1944</v>
      </c>
      <c r="K186" s="61" t="s">
        <v>217</v>
      </c>
      <c r="L186" s="61" t="s">
        <v>1945</v>
      </c>
      <c r="M186" s="61" t="s">
        <v>1946</v>
      </c>
      <c r="N186" s="61" t="s">
        <v>216</v>
      </c>
      <c r="O186" s="61" t="s">
        <v>1947</v>
      </c>
      <c r="P186" s="61" t="s">
        <v>1948</v>
      </c>
      <c r="Q186" s="61" t="s">
        <v>1949</v>
      </c>
      <c r="R186" s="61" t="s">
        <v>1950</v>
      </c>
      <c r="S186" s="61" t="s">
        <v>1951</v>
      </c>
      <c r="T186" s="61" t="s">
        <v>1952</v>
      </c>
      <c r="U186" s="61" t="s">
        <v>197</v>
      </c>
      <c r="V186" s="61" t="s">
        <v>198</v>
      </c>
      <c r="W186" s="61" t="s">
        <v>198</v>
      </c>
      <c r="X186" s="61" t="s">
        <v>51</v>
      </c>
      <c r="Y186" s="61" t="s">
        <v>1953</v>
      </c>
      <c r="Z186" s="65">
        <v>3</v>
      </c>
      <c r="AA186" s="61" t="s">
        <v>218</v>
      </c>
      <c r="AB186" s="61" t="s">
        <v>1954</v>
      </c>
      <c r="AC186" s="61"/>
      <c r="AD186" s="61"/>
      <c r="AE186" s="65" t="s">
        <v>149</v>
      </c>
      <c r="AF186" s="65">
        <v>20</v>
      </c>
      <c r="AG186" s="62">
        <v>4574520</v>
      </c>
    </row>
    <row r="187" spans="1:33" ht="235.85" customHeight="1" x14ac:dyDescent="0.25">
      <c r="A187" s="61" t="s">
        <v>1939</v>
      </c>
      <c r="B187" s="61" t="s">
        <v>1940</v>
      </c>
      <c r="C187" s="61" t="s">
        <v>33</v>
      </c>
      <c r="D187" s="61" t="s">
        <v>1941</v>
      </c>
      <c r="E187" s="61" t="s">
        <v>248</v>
      </c>
      <c r="F187" s="61" t="s">
        <v>65</v>
      </c>
      <c r="G187" s="61" t="s">
        <v>42</v>
      </c>
      <c r="H187" s="61" t="s">
        <v>1942</v>
      </c>
      <c r="I187" s="61" t="s">
        <v>1943</v>
      </c>
      <c r="J187" s="61" t="s">
        <v>1944</v>
      </c>
      <c r="K187" s="61" t="s">
        <v>217</v>
      </c>
      <c r="L187" s="61" t="s">
        <v>1945</v>
      </c>
      <c r="M187" s="61" t="s">
        <v>1946</v>
      </c>
      <c r="N187" s="61" t="s">
        <v>216</v>
      </c>
      <c r="O187" s="61" t="s">
        <v>1947</v>
      </c>
      <c r="P187" s="61" t="s">
        <v>1948</v>
      </c>
      <c r="Q187" s="61" t="s">
        <v>1949</v>
      </c>
      <c r="R187" s="61" t="s">
        <v>1950</v>
      </c>
      <c r="S187" s="61" t="s">
        <v>1951</v>
      </c>
      <c r="T187" s="61" t="s">
        <v>1952</v>
      </c>
      <c r="U187" s="61" t="s">
        <v>197</v>
      </c>
      <c r="V187" s="61" t="s">
        <v>198</v>
      </c>
      <c r="W187" s="61" t="s">
        <v>198</v>
      </c>
      <c r="X187" s="61" t="s">
        <v>51</v>
      </c>
      <c r="Y187" s="61" t="s">
        <v>1953</v>
      </c>
      <c r="Z187" s="65">
        <v>4</v>
      </c>
      <c r="AA187" s="61" t="s">
        <v>218</v>
      </c>
      <c r="AB187" s="61" t="s">
        <v>241</v>
      </c>
      <c r="AC187" s="61"/>
      <c r="AD187" s="61"/>
      <c r="AE187" s="65" t="s">
        <v>149</v>
      </c>
      <c r="AF187" s="65">
        <v>20</v>
      </c>
      <c r="AG187" s="62">
        <v>3819320</v>
      </c>
    </row>
    <row r="188" spans="1:33" ht="235.85" customHeight="1" x14ac:dyDescent="0.25">
      <c r="A188" s="61" t="s">
        <v>1939</v>
      </c>
      <c r="B188" s="61" t="s">
        <v>1940</v>
      </c>
      <c r="C188" s="61" t="s">
        <v>33</v>
      </c>
      <c r="D188" s="61" t="s">
        <v>1941</v>
      </c>
      <c r="E188" s="61" t="s">
        <v>248</v>
      </c>
      <c r="F188" s="61" t="s">
        <v>65</v>
      </c>
      <c r="G188" s="61" t="s">
        <v>42</v>
      </c>
      <c r="H188" s="61" t="s">
        <v>1942</v>
      </c>
      <c r="I188" s="61" t="s">
        <v>1943</v>
      </c>
      <c r="J188" s="61" t="s">
        <v>1944</v>
      </c>
      <c r="K188" s="61" t="s">
        <v>217</v>
      </c>
      <c r="L188" s="61" t="s">
        <v>1945</v>
      </c>
      <c r="M188" s="61" t="s">
        <v>1946</v>
      </c>
      <c r="N188" s="61" t="s">
        <v>216</v>
      </c>
      <c r="O188" s="61" t="s">
        <v>1947</v>
      </c>
      <c r="P188" s="61" t="s">
        <v>1948</v>
      </c>
      <c r="Q188" s="61" t="s">
        <v>1949</v>
      </c>
      <c r="R188" s="61" t="s">
        <v>1950</v>
      </c>
      <c r="S188" s="61" t="s">
        <v>1951</v>
      </c>
      <c r="T188" s="61" t="s">
        <v>1952</v>
      </c>
      <c r="U188" s="61" t="s">
        <v>197</v>
      </c>
      <c r="V188" s="61" t="s">
        <v>198</v>
      </c>
      <c r="W188" s="61" t="s">
        <v>198</v>
      </c>
      <c r="X188" s="61" t="s">
        <v>51</v>
      </c>
      <c r="Y188" s="61" t="s">
        <v>1953</v>
      </c>
      <c r="Z188" s="65">
        <v>5</v>
      </c>
      <c r="AA188" s="61" t="s">
        <v>218</v>
      </c>
      <c r="AB188" s="61" t="s">
        <v>1959</v>
      </c>
      <c r="AC188" s="61"/>
      <c r="AD188" s="61"/>
      <c r="AE188" s="65" t="s">
        <v>149</v>
      </c>
      <c r="AF188" s="65">
        <v>20</v>
      </c>
      <c r="AG188" s="62">
        <v>3751240</v>
      </c>
    </row>
    <row r="189" spans="1:33" ht="235.85" customHeight="1" x14ac:dyDescent="0.25">
      <c r="A189" s="61" t="s">
        <v>1939</v>
      </c>
      <c r="B189" s="61" t="s">
        <v>1940</v>
      </c>
      <c r="C189" s="61" t="s">
        <v>33</v>
      </c>
      <c r="D189" s="61" t="s">
        <v>1941</v>
      </c>
      <c r="E189" s="61" t="s">
        <v>248</v>
      </c>
      <c r="F189" s="61" t="s">
        <v>65</v>
      </c>
      <c r="G189" s="61" t="s">
        <v>42</v>
      </c>
      <c r="H189" s="61" t="s">
        <v>1942</v>
      </c>
      <c r="I189" s="61" t="s">
        <v>1943</v>
      </c>
      <c r="J189" s="61" t="s">
        <v>1944</v>
      </c>
      <c r="K189" s="61" t="s">
        <v>217</v>
      </c>
      <c r="L189" s="61" t="s">
        <v>1945</v>
      </c>
      <c r="M189" s="61" t="s">
        <v>1946</v>
      </c>
      <c r="N189" s="61" t="s">
        <v>216</v>
      </c>
      <c r="O189" s="61" t="s">
        <v>1947</v>
      </c>
      <c r="P189" s="61" t="s">
        <v>1948</v>
      </c>
      <c r="Q189" s="61" t="s">
        <v>1949</v>
      </c>
      <c r="R189" s="61" t="s">
        <v>1950</v>
      </c>
      <c r="S189" s="61" t="s">
        <v>1951</v>
      </c>
      <c r="T189" s="61" t="s">
        <v>1952</v>
      </c>
      <c r="U189" s="61" t="s">
        <v>197</v>
      </c>
      <c r="V189" s="61" t="s">
        <v>198</v>
      </c>
      <c r="W189" s="61" t="s">
        <v>198</v>
      </c>
      <c r="X189" s="61" t="s">
        <v>51</v>
      </c>
      <c r="Y189" s="61" t="s">
        <v>1953</v>
      </c>
      <c r="Z189" s="65">
        <v>6</v>
      </c>
      <c r="AA189" s="61" t="s">
        <v>63</v>
      </c>
      <c r="AB189" s="61" t="s">
        <v>1955</v>
      </c>
      <c r="AC189" s="61"/>
      <c r="AD189" s="61"/>
      <c r="AE189" s="65" t="s">
        <v>86</v>
      </c>
      <c r="AF189" s="65">
        <v>100</v>
      </c>
      <c r="AG189" s="62">
        <v>5260000</v>
      </c>
    </row>
    <row r="190" spans="1:33" ht="235.85" customHeight="1" x14ac:dyDescent="0.25">
      <c r="A190" s="61" t="s">
        <v>1939</v>
      </c>
      <c r="B190" s="61" t="s">
        <v>1940</v>
      </c>
      <c r="C190" s="61" t="s">
        <v>33</v>
      </c>
      <c r="D190" s="61" t="s">
        <v>1941</v>
      </c>
      <c r="E190" s="61" t="s">
        <v>248</v>
      </c>
      <c r="F190" s="61" t="s">
        <v>65</v>
      </c>
      <c r="G190" s="61" t="s">
        <v>42</v>
      </c>
      <c r="H190" s="61" t="s">
        <v>1942</v>
      </c>
      <c r="I190" s="61" t="s">
        <v>1943</v>
      </c>
      <c r="J190" s="61" t="s">
        <v>1944</v>
      </c>
      <c r="K190" s="61" t="s">
        <v>217</v>
      </c>
      <c r="L190" s="61" t="s">
        <v>1945</v>
      </c>
      <c r="M190" s="61" t="s">
        <v>1946</v>
      </c>
      <c r="N190" s="61" t="s">
        <v>216</v>
      </c>
      <c r="O190" s="61" t="s">
        <v>1947</v>
      </c>
      <c r="P190" s="61" t="s">
        <v>1948</v>
      </c>
      <c r="Q190" s="61" t="s">
        <v>1949</v>
      </c>
      <c r="R190" s="61" t="s">
        <v>1950</v>
      </c>
      <c r="S190" s="61" t="s">
        <v>1951</v>
      </c>
      <c r="T190" s="61" t="s">
        <v>1952</v>
      </c>
      <c r="U190" s="61" t="s">
        <v>197</v>
      </c>
      <c r="V190" s="61" t="s">
        <v>198</v>
      </c>
      <c r="W190" s="61" t="s">
        <v>198</v>
      </c>
      <c r="X190" s="61" t="s">
        <v>51</v>
      </c>
      <c r="Y190" s="61" t="s">
        <v>1953</v>
      </c>
      <c r="Z190" s="65">
        <v>7</v>
      </c>
      <c r="AA190" s="61" t="s">
        <v>63</v>
      </c>
      <c r="AB190" s="61" t="s">
        <v>1960</v>
      </c>
      <c r="AC190" s="61"/>
      <c r="AD190" s="61"/>
      <c r="AE190" s="65" t="s">
        <v>86</v>
      </c>
      <c r="AF190" s="65">
        <v>1</v>
      </c>
      <c r="AG190" s="62">
        <v>218599</v>
      </c>
    </row>
    <row r="191" spans="1:33" ht="235.85" customHeight="1" x14ac:dyDescent="0.25">
      <c r="A191" s="61" t="s">
        <v>1939</v>
      </c>
      <c r="B191" s="61" t="s">
        <v>1940</v>
      </c>
      <c r="C191" s="61" t="s">
        <v>33</v>
      </c>
      <c r="D191" s="61" t="s">
        <v>1941</v>
      </c>
      <c r="E191" s="61" t="s">
        <v>248</v>
      </c>
      <c r="F191" s="61" t="s">
        <v>65</v>
      </c>
      <c r="G191" s="61" t="s">
        <v>42</v>
      </c>
      <c r="H191" s="61" t="s">
        <v>1942</v>
      </c>
      <c r="I191" s="61" t="s">
        <v>1943</v>
      </c>
      <c r="J191" s="61" t="s">
        <v>1944</v>
      </c>
      <c r="K191" s="61" t="s">
        <v>217</v>
      </c>
      <c r="L191" s="61" t="s">
        <v>1945</v>
      </c>
      <c r="M191" s="61" t="s">
        <v>1946</v>
      </c>
      <c r="N191" s="61" t="s">
        <v>216</v>
      </c>
      <c r="O191" s="61" t="s">
        <v>1947</v>
      </c>
      <c r="P191" s="61" t="s">
        <v>1948</v>
      </c>
      <c r="Q191" s="61" t="s">
        <v>1949</v>
      </c>
      <c r="R191" s="61" t="s">
        <v>1950</v>
      </c>
      <c r="S191" s="61" t="s">
        <v>1951</v>
      </c>
      <c r="T191" s="61" t="s">
        <v>1952</v>
      </c>
      <c r="U191" s="61" t="s">
        <v>197</v>
      </c>
      <c r="V191" s="61" t="s">
        <v>198</v>
      </c>
      <c r="W191" s="61" t="s">
        <v>198</v>
      </c>
      <c r="X191" s="61" t="s">
        <v>51</v>
      </c>
      <c r="Y191" s="61" t="s">
        <v>1953</v>
      </c>
      <c r="Z191" s="65">
        <v>8</v>
      </c>
      <c r="AA191" s="61" t="s">
        <v>206</v>
      </c>
      <c r="AB191" s="61" t="s">
        <v>1961</v>
      </c>
      <c r="AC191" s="61"/>
      <c r="AD191" s="61"/>
      <c r="AE191" s="65" t="s">
        <v>253</v>
      </c>
      <c r="AF191" s="65">
        <v>300</v>
      </c>
      <c r="AG191" s="62">
        <v>15320700</v>
      </c>
    </row>
    <row r="192" spans="1:33" ht="235.85" customHeight="1" x14ac:dyDescent="0.25">
      <c r="A192" s="61" t="s">
        <v>1939</v>
      </c>
      <c r="B192" s="61" t="s">
        <v>1940</v>
      </c>
      <c r="C192" s="61" t="s">
        <v>33</v>
      </c>
      <c r="D192" s="61" t="s">
        <v>1941</v>
      </c>
      <c r="E192" s="61" t="s">
        <v>248</v>
      </c>
      <c r="F192" s="61" t="s">
        <v>65</v>
      </c>
      <c r="G192" s="61" t="s">
        <v>42</v>
      </c>
      <c r="H192" s="61" t="s">
        <v>1942</v>
      </c>
      <c r="I192" s="61" t="s">
        <v>1943</v>
      </c>
      <c r="J192" s="61" t="s">
        <v>1944</v>
      </c>
      <c r="K192" s="61" t="s">
        <v>217</v>
      </c>
      <c r="L192" s="61" t="s">
        <v>1945</v>
      </c>
      <c r="M192" s="61" t="s">
        <v>1946</v>
      </c>
      <c r="N192" s="61" t="s">
        <v>216</v>
      </c>
      <c r="O192" s="61" t="s">
        <v>1947</v>
      </c>
      <c r="P192" s="61" t="s">
        <v>1948</v>
      </c>
      <c r="Q192" s="61" t="s">
        <v>1949</v>
      </c>
      <c r="R192" s="61" t="s">
        <v>1950</v>
      </c>
      <c r="S192" s="61" t="s">
        <v>1951</v>
      </c>
      <c r="T192" s="61" t="s">
        <v>1952</v>
      </c>
      <c r="U192" s="61" t="s">
        <v>197</v>
      </c>
      <c r="V192" s="61" t="s">
        <v>198</v>
      </c>
      <c r="W192" s="61" t="s">
        <v>198</v>
      </c>
      <c r="X192" s="61" t="s">
        <v>51</v>
      </c>
      <c r="Y192" s="61" t="s">
        <v>1953</v>
      </c>
      <c r="Z192" s="65">
        <v>9</v>
      </c>
      <c r="AA192" s="61" t="s">
        <v>63</v>
      </c>
      <c r="AB192" s="61" t="s">
        <v>237</v>
      </c>
      <c r="AC192" s="61"/>
      <c r="AD192" s="61"/>
      <c r="AE192" s="65" t="s">
        <v>64</v>
      </c>
      <c r="AF192" s="65">
        <v>6</v>
      </c>
      <c r="AG192" s="62">
        <v>3594264</v>
      </c>
    </row>
    <row r="193" spans="1:33" ht="235.85" customHeight="1" x14ac:dyDescent="0.25">
      <c r="A193" s="61" t="s">
        <v>1962</v>
      </c>
      <c r="B193" s="61" t="s">
        <v>1963</v>
      </c>
      <c r="C193" s="61" t="s">
        <v>33</v>
      </c>
      <c r="D193" s="61" t="s">
        <v>213</v>
      </c>
      <c r="E193" s="61" t="s">
        <v>559</v>
      </c>
      <c r="F193" s="61" t="s">
        <v>65</v>
      </c>
      <c r="G193" s="61" t="s">
        <v>35</v>
      </c>
      <c r="H193" s="61" t="s">
        <v>1964</v>
      </c>
      <c r="I193" s="61" t="s">
        <v>1965</v>
      </c>
      <c r="J193" s="61" t="s">
        <v>1966</v>
      </c>
      <c r="K193" s="61" t="s">
        <v>214</v>
      </c>
      <c r="L193" s="61" t="s">
        <v>1967</v>
      </c>
      <c r="M193" s="61" t="s">
        <v>1968</v>
      </c>
      <c r="N193" s="61" t="s">
        <v>211</v>
      </c>
      <c r="O193" s="61" t="s">
        <v>1969</v>
      </c>
      <c r="P193" s="61" t="s">
        <v>1970</v>
      </c>
      <c r="Q193" s="61" t="s">
        <v>1971</v>
      </c>
      <c r="R193" s="61" t="s">
        <v>1972</v>
      </c>
      <c r="S193" s="61" t="s">
        <v>1714</v>
      </c>
      <c r="T193" s="61" t="s">
        <v>1973</v>
      </c>
      <c r="U193" s="61" t="s">
        <v>207</v>
      </c>
      <c r="V193" s="61" t="s">
        <v>207</v>
      </c>
      <c r="W193" s="61" t="s">
        <v>207</v>
      </c>
      <c r="X193" s="61" t="s">
        <v>51</v>
      </c>
      <c r="Y193" s="61" t="s">
        <v>1974</v>
      </c>
      <c r="Z193" s="65">
        <v>1</v>
      </c>
      <c r="AA193" s="61" t="s">
        <v>206</v>
      </c>
      <c r="AB193" s="61" t="s">
        <v>215</v>
      </c>
      <c r="AC193" s="61"/>
      <c r="AD193" s="61"/>
      <c r="AE193" s="65" t="s">
        <v>38</v>
      </c>
      <c r="AF193" s="65">
        <v>1</v>
      </c>
      <c r="AG193" s="62">
        <v>34135</v>
      </c>
    </row>
    <row r="194" spans="1:33" ht="235.85" customHeight="1" x14ac:dyDescent="0.25">
      <c r="A194" s="61" t="s">
        <v>1962</v>
      </c>
      <c r="B194" s="61" t="s">
        <v>1963</v>
      </c>
      <c r="C194" s="61" t="s">
        <v>33</v>
      </c>
      <c r="D194" s="61" t="s">
        <v>213</v>
      </c>
      <c r="E194" s="61" t="s">
        <v>559</v>
      </c>
      <c r="F194" s="61" t="s">
        <v>65</v>
      </c>
      <c r="G194" s="61" t="s">
        <v>35</v>
      </c>
      <c r="H194" s="61" t="s">
        <v>1964</v>
      </c>
      <c r="I194" s="61" t="s">
        <v>1965</v>
      </c>
      <c r="J194" s="61" t="s">
        <v>1966</v>
      </c>
      <c r="K194" s="61" t="s">
        <v>214</v>
      </c>
      <c r="L194" s="61" t="s">
        <v>1967</v>
      </c>
      <c r="M194" s="61" t="s">
        <v>1968</v>
      </c>
      <c r="N194" s="61" t="s">
        <v>211</v>
      </c>
      <c r="O194" s="61" t="s">
        <v>1969</v>
      </c>
      <c r="P194" s="61" t="s">
        <v>1970</v>
      </c>
      <c r="Q194" s="61" t="s">
        <v>1971</v>
      </c>
      <c r="R194" s="61" t="s">
        <v>1972</v>
      </c>
      <c r="S194" s="61" t="s">
        <v>1714</v>
      </c>
      <c r="T194" s="61" t="s">
        <v>1973</v>
      </c>
      <c r="U194" s="61" t="s">
        <v>207</v>
      </c>
      <c r="V194" s="61" t="s">
        <v>207</v>
      </c>
      <c r="W194" s="61" t="s">
        <v>207</v>
      </c>
      <c r="X194" s="61" t="s">
        <v>51</v>
      </c>
      <c r="Y194" s="61" t="s">
        <v>1974</v>
      </c>
      <c r="Z194" s="65">
        <v>2</v>
      </c>
      <c r="AA194" s="61" t="s">
        <v>206</v>
      </c>
      <c r="AB194" s="61" t="s">
        <v>215</v>
      </c>
      <c r="AC194" s="61"/>
      <c r="AD194" s="61"/>
      <c r="AE194" s="65" t="s">
        <v>38</v>
      </c>
      <c r="AF194" s="65">
        <v>1</v>
      </c>
      <c r="AG194" s="62">
        <v>34135</v>
      </c>
    </row>
    <row r="195" spans="1:33" ht="235.85" customHeight="1" x14ac:dyDescent="0.25">
      <c r="A195" s="61" t="s">
        <v>1975</v>
      </c>
      <c r="B195" s="61" t="s">
        <v>1976</v>
      </c>
      <c r="C195" s="61" t="s">
        <v>33</v>
      </c>
      <c r="D195" s="61" t="s">
        <v>1977</v>
      </c>
      <c r="E195" s="61" t="s">
        <v>559</v>
      </c>
      <c r="F195" s="61" t="s">
        <v>45</v>
      </c>
      <c r="G195" s="61" t="s">
        <v>42</v>
      </c>
      <c r="H195" s="61" t="s">
        <v>1978</v>
      </c>
      <c r="I195" s="61" t="s">
        <v>1979</v>
      </c>
      <c r="J195" s="61" t="s">
        <v>1980</v>
      </c>
      <c r="K195" s="61" t="s">
        <v>1981</v>
      </c>
      <c r="L195" s="61" t="s">
        <v>1982</v>
      </c>
      <c r="M195" s="61" t="s">
        <v>1983</v>
      </c>
      <c r="N195" s="61" t="s">
        <v>204</v>
      </c>
      <c r="O195" s="61" t="s">
        <v>1909</v>
      </c>
      <c r="P195" s="61" t="s">
        <v>1984</v>
      </c>
      <c r="Q195" s="61" t="s">
        <v>1985</v>
      </c>
      <c r="R195" s="61" t="s">
        <v>1986</v>
      </c>
      <c r="S195" s="61" t="s">
        <v>1987</v>
      </c>
      <c r="T195" s="61" t="s">
        <v>1988</v>
      </c>
      <c r="U195" s="61" t="s">
        <v>1895</v>
      </c>
      <c r="V195" s="61" t="s">
        <v>195</v>
      </c>
      <c r="W195" s="61" t="s">
        <v>1895</v>
      </c>
      <c r="X195" s="61" t="s">
        <v>44</v>
      </c>
      <c r="Y195" s="61" t="s">
        <v>1989</v>
      </c>
      <c r="Z195" s="65">
        <v>1</v>
      </c>
      <c r="AA195" s="61" t="s">
        <v>63</v>
      </c>
      <c r="AB195" s="61" t="s">
        <v>1990</v>
      </c>
      <c r="AC195" s="61" t="s">
        <v>1979</v>
      </c>
      <c r="AD195" s="61" t="s">
        <v>1991</v>
      </c>
      <c r="AE195" s="65" t="s">
        <v>86</v>
      </c>
      <c r="AF195" s="65">
        <v>1</v>
      </c>
      <c r="AG195" s="62">
        <v>645253.19999999995</v>
      </c>
    </row>
    <row r="196" spans="1:33" ht="235.85" customHeight="1" x14ac:dyDescent="0.25">
      <c r="A196" s="61" t="s">
        <v>1992</v>
      </c>
      <c r="B196" s="61" t="s">
        <v>1993</v>
      </c>
      <c r="C196" s="61" t="s">
        <v>33</v>
      </c>
      <c r="D196" s="61" t="s">
        <v>1994</v>
      </c>
      <c r="E196" s="61" t="s">
        <v>279</v>
      </c>
      <c r="F196" s="61" t="s">
        <v>34</v>
      </c>
      <c r="G196" s="61" t="s">
        <v>35</v>
      </c>
      <c r="H196" s="61" t="s">
        <v>1995</v>
      </c>
      <c r="I196" s="61" t="s">
        <v>1996</v>
      </c>
      <c r="J196" s="61" t="s">
        <v>1997</v>
      </c>
      <c r="K196" s="61" t="s">
        <v>1998</v>
      </c>
      <c r="L196" s="61" t="s">
        <v>219</v>
      </c>
      <c r="M196" s="61" t="s">
        <v>1999</v>
      </c>
      <c r="N196" s="61" t="s">
        <v>204</v>
      </c>
      <c r="O196" s="61" t="s">
        <v>1909</v>
      </c>
      <c r="P196" s="61" t="s">
        <v>2000</v>
      </c>
      <c r="Q196" s="61" t="s">
        <v>2001</v>
      </c>
      <c r="R196" s="61" t="s">
        <v>2002</v>
      </c>
      <c r="S196" s="61" t="s">
        <v>544</v>
      </c>
      <c r="T196" s="61" t="s">
        <v>2003</v>
      </c>
      <c r="U196" s="61" t="s">
        <v>195</v>
      </c>
      <c r="V196" s="61" t="s">
        <v>195</v>
      </c>
      <c r="W196" s="61" t="s">
        <v>195</v>
      </c>
      <c r="X196" s="61" t="s">
        <v>85</v>
      </c>
      <c r="Y196" s="61" t="s">
        <v>2004</v>
      </c>
      <c r="Z196" s="65">
        <v>1</v>
      </c>
      <c r="AA196" s="61" t="s">
        <v>220</v>
      </c>
      <c r="AB196" s="61" t="s">
        <v>221</v>
      </c>
      <c r="AC196" s="61" t="s">
        <v>1996</v>
      </c>
      <c r="AD196" s="61" t="s">
        <v>196</v>
      </c>
      <c r="AE196" s="65" t="s">
        <v>38</v>
      </c>
      <c r="AF196" s="65">
        <v>1</v>
      </c>
      <c r="AG196" s="62">
        <v>21897537.84</v>
      </c>
    </row>
    <row r="197" spans="1:33" ht="235.85" customHeight="1" x14ac:dyDescent="0.25">
      <c r="A197" s="61" t="s">
        <v>2005</v>
      </c>
      <c r="B197" s="61"/>
      <c r="C197" s="61" t="s">
        <v>190</v>
      </c>
      <c r="D197" s="61" t="s">
        <v>224</v>
      </c>
      <c r="E197" s="61" t="s">
        <v>248</v>
      </c>
      <c r="F197" s="61" t="s">
        <v>45</v>
      </c>
      <c r="G197" s="61" t="s">
        <v>56</v>
      </c>
      <c r="H197" s="61" t="s">
        <v>2006</v>
      </c>
      <c r="I197" s="61" t="s">
        <v>2007</v>
      </c>
      <c r="J197" s="61" t="s">
        <v>2008</v>
      </c>
      <c r="K197" s="61" t="s">
        <v>2009</v>
      </c>
      <c r="L197" s="61" t="s">
        <v>2010</v>
      </c>
      <c r="M197" s="61" t="s">
        <v>2011</v>
      </c>
      <c r="N197" s="61" t="s">
        <v>2012</v>
      </c>
      <c r="O197" s="61" t="s">
        <v>2013</v>
      </c>
      <c r="P197" s="61" t="s">
        <v>2014</v>
      </c>
      <c r="Q197" s="61" t="s">
        <v>2015</v>
      </c>
      <c r="R197" s="61" t="s">
        <v>2016</v>
      </c>
      <c r="S197" s="61" t="s">
        <v>2017</v>
      </c>
      <c r="T197" s="61"/>
      <c r="U197" s="61" t="s">
        <v>225</v>
      </c>
      <c r="V197" s="61" t="s">
        <v>226</v>
      </c>
      <c r="W197" s="61" t="s">
        <v>226</v>
      </c>
      <c r="X197" s="61"/>
      <c r="Y197" s="61"/>
      <c r="Z197" s="65">
        <v>1</v>
      </c>
      <c r="AA197" s="61" t="s">
        <v>229</v>
      </c>
      <c r="AB197" s="61" t="s">
        <v>2018</v>
      </c>
      <c r="AC197" s="61" t="s">
        <v>2019</v>
      </c>
      <c r="AD197" s="61" t="s">
        <v>230</v>
      </c>
      <c r="AE197" s="65" t="s">
        <v>228</v>
      </c>
      <c r="AF197" s="65">
        <v>11</v>
      </c>
      <c r="AG197" s="62">
        <v>319999999.99000001</v>
      </c>
    </row>
    <row r="198" spans="1:33" ht="235.85" customHeight="1" x14ac:dyDescent="0.25">
      <c r="A198" s="61" t="s">
        <v>2020</v>
      </c>
      <c r="B198" s="61" t="s">
        <v>2021</v>
      </c>
      <c r="C198" s="61" t="s">
        <v>33</v>
      </c>
      <c r="D198" s="61" t="s">
        <v>224</v>
      </c>
      <c r="E198" s="61" t="s">
        <v>472</v>
      </c>
      <c r="F198" s="61" t="s">
        <v>45</v>
      </c>
      <c r="G198" s="61" t="s">
        <v>42</v>
      </c>
      <c r="H198" s="61" t="s">
        <v>2006</v>
      </c>
      <c r="I198" s="61" t="s">
        <v>2007</v>
      </c>
      <c r="J198" s="61" t="s">
        <v>2022</v>
      </c>
      <c r="K198" s="61" t="s">
        <v>2023</v>
      </c>
      <c r="L198" s="61" t="s">
        <v>2024</v>
      </c>
      <c r="M198" s="61" t="s">
        <v>2025</v>
      </c>
      <c r="N198" s="61" t="s">
        <v>2026</v>
      </c>
      <c r="O198" s="61" t="s">
        <v>2027</v>
      </c>
      <c r="P198" s="61" t="s">
        <v>2028</v>
      </c>
      <c r="Q198" s="61" t="s">
        <v>2029</v>
      </c>
      <c r="R198" s="61" t="s">
        <v>2030</v>
      </c>
      <c r="S198" s="61" t="s">
        <v>2031</v>
      </c>
      <c r="T198" s="61" t="s">
        <v>2032</v>
      </c>
      <c r="U198" s="61" t="s">
        <v>225</v>
      </c>
      <c r="V198" s="61" t="s">
        <v>226</v>
      </c>
      <c r="W198" s="61" t="s">
        <v>226</v>
      </c>
      <c r="X198" s="61" t="s">
        <v>44</v>
      </c>
      <c r="Y198" s="61" t="s">
        <v>2033</v>
      </c>
      <c r="Z198" s="65">
        <v>1</v>
      </c>
      <c r="AA198" s="61" t="s">
        <v>229</v>
      </c>
      <c r="AB198" s="61" t="s">
        <v>2018</v>
      </c>
      <c r="AC198" s="61" t="s">
        <v>2019</v>
      </c>
      <c r="AD198" s="61" t="s">
        <v>47</v>
      </c>
      <c r="AE198" s="65" t="s">
        <v>228</v>
      </c>
      <c r="AF198" s="65">
        <v>11</v>
      </c>
      <c r="AG198" s="62">
        <v>319999999.99000001</v>
      </c>
    </row>
    <row r="199" spans="1:33" ht="235.85" customHeight="1" x14ac:dyDescent="0.25">
      <c r="A199" s="61" t="s">
        <v>2034</v>
      </c>
      <c r="B199" s="61" t="s">
        <v>2035</v>
      </c>
      <c r="C199" s="61" t="s">
        <v>33</v>
      </c>
      <c r="D199" s="61" t="s">
        <v>2036</v>
      </c>
      <c r="E199" s="61" t="s">
        <v>279</v>
      </c>
      <c r="F199" s="61" t="s">
        <v>34</v>
      </c>
      <c r="G199" s="61" t="s">
        <v>42</v>
      </c>
      <c r="H199" s="61" t="s">
        <v>2037</v>
      </c>
      <c r="I199" s="61" t="s">
        <v>2038</v>
      </c>
      <c r="J199" s="61" t="s">
        <v>2039</v>
      </c>
      <c r="K199" s="61" t="s">
        <v>2040</v>
      </c>
      <c r="L199" s="61" t="s">
        <v>2041</v>
      </c>
      <c r="M199" s="61" t="s">
        <v>2042</v>
      </c>
      <c r="N199" s="61" t="s">
        <v>2043</v>
      </c>
      <c r="O199" s="61" t="s">
        <v>2044</v>
      </c>
      <c r="P199" s="61" t="s">
        <v>2045</v>
      </c>
      <c r="Q199" s="61" t="s">
        <v>2046</v>
      </c>
      <c r="R199" s="61" t="s">
        <v>2047</v>
      </c>
      <c r="S199" s="61" t="s">
        <v>730</v>
      </c>
      <c r="T199" s="61" t="s">
        <v>2048</v>
      </c>
      <c r="U199" s="61" t="s">
        <v>225</v>
      </c>
      <c r="V199" s="61" t="s">
        <v>226</v>
      </c>
      <c r="W199" s="61" t="s">
        <v>226</v>
      </c>
      <c r="X199" s="61" t="s">
        <v>44</v>
      </c>
      <c r="Y199" s="61" t="s">
        <v>2049</v>
      </c>
      <c r="Z199" s="65">
        <v>1</v>
      </c>
      <c r="AA199" s="61" t="s">
        <v>128</v>
      </c>
      <c r="AB199" s="61" t="s">
        <v>129</v>
      </c>
      <c r="AC199" s="61" t="s">
        <v>2038</v>
      </c>
      <c r="AD199" s="61" t="s">
        <v>227</v>
      </c>
      <c r="AE199" s="65" t="s">
        <v>130</v>
      </c>
      <c r="AF199" s="65">
        <v>1</v>
      </c>
      <c r="AG199" s="62">
        <v>3294883.53</v>
      </c>
    </row>
    <row r="200" spans="1:33" ht="235.85" customHeight="1" x14ac:dyDescent="0.25">
      <c r="A200" s="61" t="s">
        <v>2050</v>
      </c>
      <c r="B200" s="61" t="s">
        <v>2051</v>
      </c>
      <c r="C200" s="61" t="s">
        <v>33</v>
      </c>
      <c r="D200" s="61" t="s">
        <v>2052</v>
      </c>
      <c r="E200" s="61" t="s">
        <v>279</v>
      </c>
      <c r="F200" s="61" t="s">
        <v>34</v>
      </c>
      <c r="G200" s="61" t="s">
        <v>35</v>
      </c>
      <c r="H200" s="61" t="s">
        <v>249</v>
      </c>
      <c r="I200" s="61" t="s">
        <v>2053</v>
      </c>
      <c r="J200" s="61" t="s">
        <v>2054</v>
      </c>
      <c r="K200" s="61" t="s">
        <v>2055</v>
      </c>
      <c r="L200" s="61" t="s">
        <v>2056</v>
      </c>
      <c r="M200" s="61" t="s">
        <v>2057</v>
      </c>
      <c r="N200" s="61" t="s">
        <v>2058</v>
      </c>
      <c r="O200" s="61" t="s">
        <v>250</v>
      </c>
      <c r="P200" s="61" t="s">
        <v>2059</v>
      </c>
      <c r="Q200" s="61" t="s">
        <v>2060</v>
      </c>
      <c r="R200" s="61" t="s">
        <v>2061</v>
      </c>
      <c r="S200" s="61" t="s">
        <v>2062</v>
      </c>
      <c r="T200" s="61" t="s">
        <v>2063</v>
      </c>
      <c r="U200" s="61" t="s">
        <v>232</v>
      </c>
      <c r="V200" s="61" t="s">
        <v>232</v>
      </c>
      <c r="W200" s="61" t="s">
        <v>234</v>
      </c>
      <c r="X200" s="61" t="s">
        <v>36</v>
      </c>
      <c r="Y200" s="61" t="s">
        <v>1608</v>
      </c>
      <c r="Z200" s="65">
        <v>1</v>
      </c>
      <c r="AA200" s="61" t="s">
        <v>251</v>
      </c>
      <c r="AB200" s="61" t="s">
        <v>252</v>
      </c>
      <c r="AC200" s="61" t="s">
        <v>2064</v>
      </c>
      <c r="AD200" s="61" t="s">
        <v>233</v>
      </c>
      <c r="AE200" s="65" t="s">
        <v>253</v>
      </c>
      <c r="AF200" s="65">
        <v>1</v>
      </c>
      <c r="AG200" s="62">
        <v>3013500</v>
      </c>
    </row>
    <row r="201" spans="1:33" ht="235.85" customHeight="1" x14ac:dyDescent="0.25">
      <c r="A201" s="61" t="s">
        <v>2050</v>
      </c>
      <c r="B201" s="61" t="s">
        <v>2051</v>
      </c>
      <c r="C201" s="61" t="s">
        <v>33</v>
      </c>
      <c r="D201" s="61" t="s">
        <v>2052</v>
      </c>
      <c r="E201" s="61" t="s">
        <v>279</v>
      </c>
      <c r="F201" s="61" t="s">
        <v>34</v>
      </c>
      <c r="G201" s="61" t="s">
        <v>35</v>
      </c>
      <c r="H201" s="61" t="s">
        <v>249</v>
      </c>
      <c r="I201" s="61" t="s">
        <v>2053</v>
      </c>
      <c r="J201" s="61" t="s">
        <v>2054</v>
      </c>
      <c r="K201" s="61" t="s">
        <v>2055</v>
      </c>
      <c r="L201" s="61" t="s">
        <v>2056</v>
      </c>
      <c r="M201" s="61" t="s">
        <v>2057</v>
      </c>
      <c r="N201" s="61" t="s">
        <v>2058</v>
      </c>
      <c r="O201" s="61" t="s">
        <v>250</v>
      </c>
      <c r="P201" s="61" t="s">
        <v>2059</v>
      </c>
      <c r="Q201" s="61" t="s">
        <v>2060</v>
      </c>
      <c r="R201" s="61" t="s">
        <v>2061</v>
      </c>
      <c r="S201" s="61" t="s">
        <v>2062</v>
      </c>
      <c r="T201" s="61" t="s">
        <v>2063</v>
      </c>
      <c r="U201" s="61" t="s">
        <v>232</v>
      </c>
      <c r="V201" s="61" t="s">
        <v>232</v>
      </c>
      <c r="W201" s="61" t="s">
        <v>234</v>
      </c>
      <c r="X201" s="61" t="s">
        <v>36</v>
      </c>
      <c r="Y201" s="61" t="s">
        <v>1608</v>
      </c>
      <c r="Z201" s="65">
        <v>2</v>
      </c>
      <c r="AA201" s="61" t="s">
        <v>251</v>
      </c>
      <c r="AB201" s="61" t="s">
        <v>252</v>
      </c>
      <c r="AC201" s="61" t="s">
        <v>2065</v>
      </c>
      <c r="AD201" s="61" t="s">
        <v>233</v>
      </c>
      <c r="AE201" s="65" t="s">
        <v>253</v>
      </c>
      <c r="AF201" s="65">
        <v>1</v>
      </c>
      <c r="AG201" s="62">
        <v>3013500</v>
      </c>
    </row>
    <row r="202" spans="1:33" ht="235.85" customHeight="1" x14ac:dyDescent="0.25">
      <c r="A202" s="61" t="s">
        <v>2050</v>
      </c>
      <c r="B202" s="61" t="s">
        <v>2051</v>
      </c>
      <c r="C202" s="61" t="s">
        <v>33</v>
      </c>
      <c r="D202" s="61" t="s">
        <v>2052</v>
      </c>
      <c r="E202" s="61" t="s">
        <v>279</v>
      </c>
      <c r="F202" s="61" t="s">
        <v>34</v>
      </c>
      <c r="G202" s="61" t="s">
        <v>35</v>
      </c>
      <c r="H202" s="61" t="s">
        <v>249</v>
      </c>
      <c r="I202" s="61" t="s">
        <v>2053</v>
      </c>
      <c r="J202" s="61" t="s">
        <v>2054</v>
      </c>
      <c r="K202" s="61" t="s">
        <v>2055</v>
      </c>
      <c r="L202" s="61" t="s">
        <v>2056</v>
      </c>
      <c r="M202" s="61" t="s">
        <v>2057</v>
      </c>
      <c r="N202" s="61" t="s">
        <v>2058</v>
      </c>
      <c r="O202" s="61" t="s">
        <v>250</v>
      </c>
      <c r="P202" s="61" t="s">
        <v>2059</v>
      </c>
      <c r="Q202" s="61" t="s">
        <v>2060</v>
      </c>
      <c r="R202" s="61" t="s">
        <v>2061</v>
      </c>
      <c r="S202" s="61" t="s">
        <v>2062</v>
      </c>
      <c r="T202" s="61" t="s">
        <v>2063</v>
      </c>
      <c r="U202" s="61" t="s">
        <v>232</v>
      </c>
      <c r="V202" s="61" t="s">
        <v>232</v>
      </c>
      <c r="W202" s="61" t="s">
        <v>234</v>
      </c>
      <c r="X202" s="61" t="s">
        <v>36</v>
      </c>
      <c r="Y202" s="61" t="s">
        <v>1608</v>
      </c>
      <c r="Z202" s="65">
        <v>3</v>
      </c>
      <c r="AA202" s="61" t="s">
        <v>251</v>
      </c>
      <c r="AB202" s="61" t="s">
        <v>252</v>
      </c>
      <c r="AC202" s="61" t="s">
        <v>2066</v>
      </c>
      <c r="AD202" s="61" t="s">
        <v>233</v>
      </c>
      <c r="AE202" s="65" t="s">
        <v>253</v>
      </c>
      <c r="AF202" s="65">
        <v>1</v>
      </c>
      <c r="AG202" s="62">
        <v>21094500</v>
      </c>
    </row>
    <row r="203" spans="1:33" ht="235.85" customHeight="1" x14ac:dyDescent="0.25">
      <c r="A203" s="61" t="s">
        <v>2050</v>
      </c>
      <c r="B203" s="61" t="s">
        <v>2051</v>
      </c>
      <c r="C203" s="61" t="s">
        <v>33</v>
      </c>
      <c r="D203" s="61" t="s">
        <v>2052</v>
      </c>
      <c r="E203" s="61" t="s">
        <v>279</v>
      </c>
      <c r="F203" s="61" t="s">
        <v>34</v>
      </c>
      <c r="G203" s="61" t="s">
        <v>35</v>
      </c>
      <c r="H203" s="61" t="s">
        <v>249</v>
      </c>
      <c r="I203" s="61" t="s">
        <v>2053</v>
      </c>
      <c r="J203" s="61" t="s">
        <v>2054</v>
      </c>
      <c r="K203" s="61" t="s">
        <v>2055</v>
      </c>
      <c r="L203" s="61" t="s">
        <v>2056</v>
      </c>
      <c r="M203" s="61" t="s">
        <v>2057</v>
      </c>
      <c r="N203" s="61" t="s">
        <v>2058</v>
      </c>
      <c r="O203" s="61" t="s">
        <v>250</v>
      </c>
      <c r="P203" s="61" t="s">
        <v>2059</v>
      </c>
      <c r="Q203" s="61" t="s">
        <v>2060</v>
      </c>
      <c r="R203" s="61" t="s">
        <v>2061</v>
      </c>
      <c r="S203" s="61" t="s">
        <v>2062</v>
      </c>
      <c r="T203" s="61" t="s">
        <v>2063</v>
      </c>
      <c r="U203" s="61" t="s">
        <v>232</v>
      </c>
      <c r="V203" s="61" t="s">
        <v>232</v>
      </c>
      <c r="W203" s="61" t="s">
        <v>234</v>
      </c>
      <c r="X203" s="61" t="s">
        <v>36</v>
      </c>
      <c r="Y203" s="61" t="s">
        <v>1608</v>
      </c>
      <c r="Z203" s="65">
        <v>4</v>
      </c>
      <c r="AA203" s="61" t="s">
        <v>251</v>
      </c>
      <c r="AB203" s="61" t="s">
        <v>252</v>
      </c>
      <c r="AC203" s="61"/>
      <c r="AD203" s="61"/>
      <c r="AE203" s="65" t="s">
        <v>253</v>
      </c>
      <c r="AF203" s="65">
        <v>1</v>
      </c>
      <c r="AG203" s="62">
        <v>9040500</v>
      </c>
    </row>
    <row r="204" spans="1:33" ht="235.85" customHeight="1" x14ac:dyDescent="0.25">
      <c r="A204" s="61" t="s">
        <v>2050</v>
      </c>
      <c r="B204" s="61" t="s">
        <v>2051</v>
      </c>
      <c r="C204" s="61" t="s">
        <v>33</v>
      </c>
      <c r="D204" s="61" t="s">
        <v>2052</v>
      </c>
      <c r="E204" s="61" t="s">
        <v>279</v>
      </c>
      <c r="F204" s="61" t="s">
        <v>34</v>
      </c>
      <c r="G204" s="61" t="s">
        <v>35</v>
      </c>
      <c r="H204" s="61" t="s">
        <v>249</v>
      </c>
      <c r="I204" s="61" t="s">
        <v>2053</v>
      </c>
      <c r="J204" s="61" t="s">
        <v>2054</v>
      </c>
      <c r="K204" s="61" t="s">
        <v>2055</v>
      </c>
      <c r="L204" s="61" t="s">
        <v>2056</v>
      </c>
      <c r="M204" s="61" t="s">
        <v>2057</v>
      </c>
      <c r="N204" s="61" t="s">
        <v>2058</v>
      </c>
      <c r="O204" s="61" t="s">
        <v>250</v>
      </c>
      <c r="P204" s="61" t="s">
        <v>2059</v>
      </c>
      <c r="Q204" s="61" t="s">
        <v>2060</v>
      </c>
      <c r="R204" s="61" t="s">
        <v>2061</v>
      </c>
      <c r="S204" s="61" t="s">
        <v>2062</v>
      </c>
      <c r="T204" s="61" t="s">
        <v>2063</v>
      </c>
      <c r="U204" s="61" t="s">
        <v>232</v>
      </c>
      <c r="V204" s="61" t="s">
        <v>232</v>
      </c>
      <c r="W204" s="61" t="s">
        <v>234</v>
      </c>
      <c r="X204" s="61" t="s">
        <v>36</v>
      </c>
      <c r="Y204" s="61" t="s">
        <v>1608</v>
      </c>
      <c r="Z204" s="65">
        <v>5</v>
      </c>
      <c r="AA204" s="61" t="s">
        <v>251</v>
      </c>
      <c r="AB204" s="61" t="s">
        <v>252</v>
      </c>
      <c r="AC204" s="61"/>
      <c r="AD204" s="61"/>
      <c r="AE204" s="65" t="s">
        <v>253</v>
      </c>
      <c r="AF204" s="65">
        <v>1</v>
      </c>
      <c r="AG204" s="62">
        <v>15067500</v>
      </c>
    </row>
    <row r="205" spans="1:33" ht="235.85" customHeight="1" x14ac:dyDescent="0.25">
      <c r="A205" s="61" t="s">
        <v>2050</v>
      </c>
      <c r="B205" s="61" t="s">
        <v>2051</v>
      </c>
      <c r="C205" s="61" t="s">
        <v>33</v>
      </c>
      <c r="D205" s="61" t="s">
        <v>2052</v>
      </c>
      <c r="E205" s="61" t="s">
        <v>279</v>
      </c>
      <c r="F205" s="61" t="s">
        <v>34</v>
      </c>
      <c r="G205" s="61" t="s">
        <v>35</v>
      </c>
      <c r="H205" s="61" t="s">
        <v>249</v>
      </c>
      <c r="I205" s="61" t="s">
        <v>2053</v>
      </c>
      <c r="J205" s="61" t="s">
        <v>2054</v>
      </c>
      <c r="K205" s="61" t="s">
        <v>2055</v>
      </c>
      <c r="L205" s="61" t="s">
        <v>2056</v>
      </c>
      <c r="M205" s="61" t="s">
        <v>2057</v>
      </c>
      <c r="N205" s="61" t="s">
        <v>2058</v>
      </c>
      <c r="O205" s="61" t="s">
        <v>250</v>
      </c>
      <c r="P205" s="61" t="s">
        <v>2059</v>
      </c>
      <c r="Q205" s="61" t="s">
        <v>2060</v>
      </c>
      <c r="R205" s="61" t="s">
        <v>2061</v>
      </c>
      <c r="S205" s="61" t="s">
        <v>2062</v>
      </c>
      <c r="T205" s="61" t="s">
        <v>2063</v>
      </c>
      <c r="U205" s="61" t="s">
        <v>232</v>
      </c>
      <c r="V205" s="61" t="s">
        <v>232</v>
      </c>
      <c r="W205" s="61" t="s">
        <v>234</v>
      </c>
      <c r="X205" s="61" t="s">
        <v>36</v>
      </c>
      <c r="Y205" s="61" t="s">
        <v>1608</v>
      </c>
      <c r="Z205" s="65">
        <v>6</v>
      </c>
      <c r="AA205" s="61" t="s">
        <v>251</v>
      </c>
      <c r="AB205" s="61" t="s">
        <v>252</v>
      </c>
      <c r="AC205" s="61"/>
      <c r="AD205" s="61"/>
      <c r="AE205" s="65" t="s">
        <v>253</v>
      </c>
      <c r="AF205" s="65">
        <v>1</v>
      </c>
      <c r="AG205" s="62">
        <v>3013500</v>
      </c>
    </row>
    <row r="206" spans="1:33" ht="235.85" customHeight="1" x14ac:dyDescent="0.25">
      <c r="A206" s="61" t="s">
        <v>2050</v>
      </c>
      <c r="B206" s="61" t="s">
        <v>2051</v>
      </c>
      <c r="C206" s="61" t="s">
        <v>33</v>
      </c>
      <c r="D206" s="61" t="s">
        <v>2052</v>
      </c>
      <c r="E206" s="61" t="s">
        <v>279</v>
      </c>
      <c r="F206" s="61" t="s">
        <v>34</v>
      </c>
      <c r="G206" s="61" t="s">
        <v>35</v>
      </c>
      <c r="H206" s="61" t="s">
        <v>249</v>
      </c>
      <c r="I206" s="61" t="s">
        <v>2053</v>
      </c>
      <c r="J206" s="61" t="s">
        <v>2054</v>
      </c>
      <c r="K206" s="61" t="s">
        <v>2055</v>
      </c>
      <c r="L206" s="61" t="s">
        <v>2056</v>
      </c>
      <c r="M206" s="61" t="s">
        <v>2057</v>
      </c>
      <c r="N206" s="61" t="s">
        <v>2058</v>
      </c>
      <c r="O206" s="61" t="s">
        <v>250</v>
      </c>
      <c r="P206" s="61" t="s">
        <v>2059</v>
      </c>
      <c r="Q206" s="61" t="s">
        <v>2060</v>
      </c>
      <c r="R206" s="61" t="s">
        <v>2061</v>
      </c>
      <c r="S206" s="61" t="s">
        <v>2062</v>
      </c>
      <c r="T206" s="61" t="s">
        <v>2063</v>
      </c>
      <c r="U206" s="61" t="s">
        <v>232</v>
      </c>
      <c r="V206" s="61" t="s">
        <v>232</v>
      </c>
      <c r="W206" s="61" t="s">
        <v>234</v>
      </c>
      <c r="X206" s="61" t="s">
        <v>36</v>
      </c>
      <c r="Y206" s="61" t="s">
        <v>1608</v>
      </c>
      <c r="Z206" s="65">
        <v>7</v>
      </c>
      <c r="AA206" s="61" t="s">
        <v>251</v>
      </c>
      <c r="AB206" s="61" t="s">
        <v>252</v>
      </c>
      <c r="AC206" s="61"/>
      <c r="AD206" s="61"/>
      <c r="AE206" s="65" t="s">
        <v>253</v>
      </c>
      <c r="AF206" s="65">
        <v>1</v>
      </c>
      <c r="AG206" s="62">
        <v>6027000</v>
      </c>
    </row>
    <row r="207" spans="1:33" ht="235.85" customHeight="1" x14ac:dyDescent="0.25">
      <c r="A207" s="61" t="s">
        <v>2067</v>
      </c>
      <c r="B207" s="61" t="s">
        <v>2068</v>
      </c>
      <c r="C207" s="61" t="s">
        <v>33</v>
      </c>
      <c r="D207" s="61" t="s">
        <v>2069</v>
      </c>
      <c r="E207" s="61" t="s">
        <v>472</v>
      </c>
      <c r="F207" s="61" t="s">
        <v>45</v>
      </c>
      <c r="G207" s="61" t="s">
        <v>56</v>
      </c>
      <c r="H207" s="61" t="s">
        <v>2070</v>
      </c>
      <c r="I207" s="61" t="s">
        <v>2071</v>
      </c>
      <c r="J207" s="61" t="s">
        <v>2072</v>
      </c>
      <c r="K207" s="61" t="s">
        <v>2073</v>
      </c>
      <c r="L207" s="61" t="s">
        <v>2074</v>
      </c>
      <c r="M207" s="61" t="s">
        <v>2075</v>
      </c>
      <c r="N207" s="61" t="s">
        <v>2076</v>
      </c>
      <c r="O207" s="61" t="s">
        <v>2077</v>
      </c>
      <c r="P207" s="61" t="s">
        <v>2078</v>
      </c>
      <c r="Q207" s="61" t="s">
        <v>2079</v>
      </c>
      <c r="R207" s="61" t="s">
        <v>2080</v>
      </c>
      <c r="S207" s="61" t="s">
        <v>2081</v>
      </c>
      <c r="T207" s="61" t="s">
        <v>2063</v>
      </c>
      <c r="U207" s="61" t="s">
        <v>232</v>
      </c>
      <c r="V207" s="61" t="s">
        <v>232</v>
      </c>
      <c r="W207" s="61" t="s">
        <v>234</v>
      </c>
      <c r="X207" s="61" t="s">
        <v>54</v>
      </c>
      <c r="Y207" s="61" t="s">
        <v>2082</v>
      </c>
      <c r="Z207" s="65">
        <v>1</v>
      </c>
      <c r="AA207" s="61" t="s">
        <v>2083</v>
      </c>
      <c r="AB207" s="61" t="s">
        <v>2084</v>
      </c>
      <c r="AC207" s="61" t="s">
        <v>2071</v>
      </c>
      <c r="AD207" s="61" t="s">
        <v>233</v>
      </c>
      <c r="AE207" s="65" t="s">
        <v>82</v>
      </c>
      <c r="AF207" s="65">
        <v>2</v>
      </c>
      <c r="AG207" s="62">
        <v>48350000</v>
      </c>
    </row>
    <row r="208" spans="1:33" ht="235.85" customHeight="1" x14ac:dyDescent="0.25">
      <c r="A208" s="61" t="s">
        <v>2067</v>
      </c>
      <c r="B208" s="61" t="s">
        <v>2068</v>
      </c>
      <c r="C208" s="61" t="s">
        <v>33</v>
      </c>
      <c r="D208" s="61" t="s">
        <v>2069</v>
      </c>
      <c r="E208" s="61" t="s">
        <v>472</v>
      </c>
      <c r="F208" s="61" t="s">
        <v>45</v>
      </c>
      <c r="G208" s="61" t="s">
        <v>56</v>
      </c>
      <c r="H208" s="61" t="s">
        <v>2070</v>
      </c>
      <c r="I208" s="61" t="s">
        <v>2071</v>
      </c>
      <c r="J208" s="61" t="s">
        <v>2072</v>
      </c>
      <c r="K208" s="61" t="s">
        <v>2073</v>
      </c>
      <c r="L208" s="61" t="s">
        <v>2074</v>
      </c>
      <c r="M208" s="61" t="s">
        <v>2075</v>
      </c>
      <c r="N208" s="61" t="s">
        <v>2076</v>
      </c>
      <c r="O208" s="61" t="s">
        <v>2077</v>
      </c>
      <c r="P208" s="61" t="s">
        <v>2078</v>
      </c>
      <c r="Q208" s="61" t="s">
        <v>2079</v>
      </c>
      <c r="R208" s="61" t="s">
        <v>2080</v>
      </c>
      <c r="S208" s="61" t="s">
        <v>2081</v>
      </c>
      <c r="T208" s="61" t="s">
        <v>2063</v>
      </c>
      <c r="U208" s="61" t="s">
        <v>232</v>
      </c>
      <c r="V208" s="61" t="s">
        <v>232</v>
      </c>
      <c r="W208" s="61" t="s">
        <v>234</v>
      </c>
      <c r="X208" s="61" t="s">
        <v>54</v>
      </c>
      <c r="Y208" s="61" t="s">
        <v>2082</v>
      </c>
      <c r="Z208" s="65">
        <v>2</v>
      </c>
      <c r="AA208" s="61" t="s">
        <v>201</v>
      </c>
      <c r="AB208" s="61" t="s">
        <v>2089</v>
      </c>
      <c r="AC208" s="61" t="s">
        <v>2071</v>
      </c>
      <c r="AD208" s="61" t="s">
        <v>233</v>
      </c>
      <c r="AE208" s="65" t="s">
        <v>82</v>
      </c>
      <c r="AF208" s="65">
        <v>4</v>
      </c>
      <c r="AG208" s="62">
        <v>109200000</v>
      </c>
    </row>
    <row r="209" spans="1:33" ht="235.85" customHeight="1" x14ac:dyDescent="0.25">
      <c r="A209" s="61" t="s">
        <v>2067</v>
      </c>
      <c r="B209" s="61" t="s">
        <v>2068</v>
      </c>
      <c r="C209" s="61" t="s">
        <v>33</v>
      </c>
      <c r="D209" s="61" t="s">
        <v>2069</v>
      </c>
      <c r="E209" s="61" t="s">
        <v>472</v>
      </c>
      <c r="F209" s="61" t="s">
        <v>45</v>
      </c>
      <c r="G209" s="61" t="s">
        <v>56</v>
      </c>
      <c r="H209" s="61" t="s">
        <v>2070</v>
      </c>
      <c r="I209" s="61" t="s">
        <v>2071</v>
      </c>
      <c r="J209" s="61" t="s">
        <v>2072</v>
      </c>
      <c r="K209" s="61" t="s">
        <v>2073</v>
      </c>
      <c r="L209" s="61" t="s">
        <v>2074</v>
      </c>
      <c r="M209" s="61" t="s">
        <v>2075</v>
      </c>
      <c r="N209" s="61" t="s">
        <v>2076</v>
      </c>
      <c r="O209" s="61" t="s">
        <v>2077</v>
      </c>
      <c r="P209" s="61" t="s">
        <v>2078</v>
      </c>
      <c r="Q209" s="61" t="s">
        <v>2079</v>
      </c>
      <c r="R209" s="61" t="s">
        <v>2080</v>
      </c>
      <c r="S209" s="61" t="s">
        <v>2081</v>
      </c>
      <c r="T209" s="61" t="s">
        <v>2063</v>
      </c>
      <c r="U209" s="61" t="s">
        <v>232</v>
      </c>
      <c r="V209" s="61" t="s">
        <v>232</v>
      </c>
      <c r="W209" s="61" t="s">
        <v>234</v>
      </c>
      <c r="X209" s="61" t="s">
        <v>54</v>
      </c>
      <c r="Y209" s="61" t="s">
        <v>2082</v>
      </c>
      <c r="Z209" s="65">
        <v>3</v>
      </c>
      <c r="AA209" s="61" t="s">
        <v>201</v>
      </c>
      <c r="AB209" s="61" t="s">
        <v>2087</v>
      </c>
      <c r="AC209" s="61" t="s">
        <v>2071</v>
      </c>
      <c r="AD209" s="61" t="s">
        <v>233</v>
      </c>
      <c r="AE209" s="65" t="s">
        <v>82</v>
      </c>
      <c r="AF209" s="65">
        <v>2</v>
      </c>
      <c r="AG209" s="62">
        <v>46750000</v>
      </c>
    </row>
    <row r="210" spans="1:33" ht="235.85" customHeight="1" x14ac:dyDescent="0.25">
      <c r="A210" s="61" t="s">
        <v>2067</v>
      </c>
      <c r="B210" s="61" t="s">
        <v>2068</v>
      </c>
      <c r="C210" s="61" t="s">
        <v>33</v>
      </c>
      <c r="D210" s="61" t="s">
        <v>2069</v>
      </c>
      <c r="E210" s="61" t="s">
        <v>472</v>
      </c>
      <c r="F210" s="61" t="s">
        <v>45</v>
      </c>
      <c r="G210" s="61" t="s">
        <v>56</v>
      </c>
      <c r="H210" s="61" t="s">
        <v>2070</v>
      </c>
      <c r="I210" s="61" t="s">
        <v>2071</v>
      </c>
      <c r="J210" s="61" t="s">
        <v>2072</v>
      </c>
      <c r="K210" s="61" t="s">
        <v>2073</v>
      </c>
      <c r="L210" s="61" t="s">
        <v>2074</v>
      </c>
      <c r="M210" s="61" t="s">
        <v>2075</v>
      </c>
      <c r="N210" s="61" t="s">
        <v>2076</v>
      </c>
      <c r="O210" s="61" t="s">
        <v>2077</v>
      </c>
      <c r="P210" s="61" t="s">
        <v>2078</v>
      </c>
      <c r="Q210" s="61" t="s">
        <v>2079</v>
      </c>
      <c r="R210" s="61" t="s">
        <v>2080</v>
      </c>
      <c r="S210" s="61" t="s">
        <v>2081</v>
      </c>
      <c r="T210" s="61" t="s">
        <v>2063</v>
      </c>
      <c r="U210" s="61" t="s">
        <v>232</v>
      </c>
      <c r="V210" s="61" t="s">
        <v>232</v>
      </c>
      <c r="W210" s="61" t="s">
        <v>234</v>
      </c>
      <c r="X210" s="61" t="s">
        <v>54</v>
      </c>
      <c r="Y210" s="61" t="s">
        <v>2082</v>
      </c>
      <c r="Z210" s="65">
        <v>4</v>
      </c>
      <c r="AA210" s="61" t="s">
        <v>199</v>
      </c>
      <c r="AB210" s="61" t="s">
        <v>2086</v>
      </c>
      <c r="AC210" s="61" t="s">
        <v>2071</v>
      </c>
      <c r="AD210" s="61" t="s">
        <v>233</v>
      </c>
      <c r="AE210" s="65" t="s">
        <v>82</v>
      </c>
      <c r="AF210" s="65">
        <v>7</v>
      </c>
      <c r="AG210" s="62">
        <v>295300000.02999997</v>
      </c>
    </row>
    <row r="211" spans="1:33" ht="235.85" customHeight="1" x14ac:dyDescent="0.25">
      <c r="A211" s="61" t="s">
        <v>2067</v>
      </c>
      <c r="B211" s="61" t="s">
        <v>2068</v>
      </c>
      <c r="C211" s="61" t="s">
        <v>33</v>
      </c>
      <c r="D211" s="61" t="s">
        <v>2069</v>
      </c>
      <c r="E211" s="61" t="s">
        <v>472</v>
      </c>
      <c r="F211" s="61" t="s">
        <v>45</v>
      </c>
      <c r="G211" s="61" t="s">
        <v>56</v>
      </c>
      <c r="H211" s="61" t="s">
        <v>2070</v>
      </c>
      <c r="I211" s="61" t="s">
        <v>2071</v>
      </c>
      <c r="J211" s="61" t="s">
        <v>2072</v>
      </c>
      <c r="K211" s="61" t="s">
        <v>2073</v>
      </c>
      <c r="L211" s="61" t="s">
        <v>2074</v>
      </c>
      <c r="M211" s="61" t="s">
        <v>2075</v>
      </c>
      <c r="N211" s="61" t="s">
        <v>2076</v>
      </c>
      <c r="O211" s="61" t="s">
        <v>2077</v>
      </c>
      <c r="P211" s="61" t="s">
        <v>2078</v>
      </c>
      <c r="Q211" s="61" t="s">
        <v>2079</v>
      </c>
      <c r="R211" s="61" t="s">
        <v>2080</v>
      </c>
      <c r="S211" s="61" t="s">
        <v>2081</v>
      </c>
      <c r="T211" s="61" t="s">
        <v>2063</v>
      </c>
      <c r="U211" s="61" t="s">
        <v>232</v>
      </c>
      <c r="V211" s="61" t="s">
        <v>232</v>
      </c>
      <c r="W211" s="61" t="s">
        <v>234</v>
      </c>
      <c r="X211" s="61" t="s">
        <v>54</v>
      </c>
      <c r="Y211" s="61" t="s">
        <v>2082</v>
      </c>
      <c r="Z211" s="65">
        <v>5</v>
      </c>
      <c r="AA211" s="61" t="s">
        <v>199</v>
      </c>
      <c r="AB211" s="61" t="s">
        <v>2092</v>
      </c>
      <c r="AC211" s="61" t="s">
        <v>2071</v>
      </c>
      <c r="AD211" s="61" t="s">
        <v>233</v>
      </c>
      <c r="AE211" s="65" t="s">
        <v>82</v>
      </c>
      <c r="AF211" s="65">
        <v>4</v>
      </c>
      <c r="AG211" s="62">
        <v>56000000</v>
      </c>
    </row>
    <row r="212" spans="1:33" ht="235.85" customHeight="1" x14ac:dyDescent="0.25">
      <c r="A212" s="61" t="s">
        <v>2067</v>
      </c>
      <c r="B212" s="61" t="s">
        <v>2068</v>
      </c>
      <c r="C212" s="61" t="s">
        <v>33</v>
      </c>
      <c r="D212" s="61" t="s">
        <v>2069</v>
      </c>
      <c r="E212" s="61" t="s">
        <v>472</v>
      </c>
      <c r="F212" s="61" t="s">
        <v>45</v>
      </c>
      <c r="G212" s="61" t="s">
        <v>56</v>
      </c>
      <c r="H212" s="61" t="s">
        <v>2070</v>
      </c>
      <c r="I212" s="61" t="s">
        <v>2071</v>
      </c>
      <c r="J212" s="61" t="s">
        <v>2072</v>
      </c>
      <c r="K212" s="61" t="s">
        <v>2073</v>
      </c>
      <c r="L212" s="61" t="s">
        <v>2074</v>
      </c>
      <c r="M212" s="61" t="s">
        <v>2075</v>
      </c>
      <c r="N212" s="61" t="s">
        <v>2076</v>
      </c>
      <c r="O212" s="61" t="s">
        <v>2077</v>
      </c>
      <c r="P212" s="61" t="s">
        <v>2078</v>
      </c>
      <c r="Q212" s="61" t="s">
        <v>2079</v>
      </c>
      <c r="R212" s="61" t="s">
        <v>2080</v>
      </c>
      <c r="S212" s="61" t="s">
        <v>2081</v>
      </c>
      <c r="T212" s="61" t="s">
        <v>2063</v>
      </c>
      <c r="U212" s="61" t="s">
        <v>232</v>
      </c>
      <c r="V212" s="61" t="s">
        <v>232</v>
      </c>
      <c r="W212" s="61" t="s">
        <v>234</v>
      </c>
      <c r="X212" s="61" t="s">
        <v>54</v>
      </c>
      <c r="Y212" s="61" t="s">
        <v>2082</v>
      </c>
      <c r="Z212" s="65">
        <v>6</v>
      </c>
      <c r="AA212" s="61" t="s">
        <v>200</v>
      </c>
      <c r="AB212" s="61" t="s">
        <v>2085</v>
      </c>
      <c r="AC212" s="61" t="s">
        <v>2071</v>
      </c>
      <c r="AD212" s="61" t="s">
        <v>233</v>
      </c>
      <c r="AE212" s="65" t="s">
        <v>82</v>
      </c>
      <c r="AF212" s="65">
        <v>3</v>
      </c>
      <c r="AG212" s="62">
        <v>180099999.99000001</v>
      </c>
    </row>
    <row r="213" spans="1:33" ht="235.85" customHeight="1" x14ac:dyDescent="0.25">
      <c r="A213" s="61" t="s">
        <v>2067</v>
      </c>
      <c r="B213" s="61" t="s">
        <v>2068</v>
      </c>
      <c r="C213" s="61" t="s">
        <v>33</v>
      </c>
      <c r="D213" s="61" t="s">
        <v>2069</v>
      </c>
      <c r="E213" s="61" t="s">
        <v>472</v>
      </c>
      <c r="F213" s="61" t="s">
        <v>45</v>
      </c>
      <c r="G213" s="61" t="s">
        <v>56</v>
      </c>
      <c r="H213" s="61" t="s">
        <v>2070</v>
      </c>
      <c r="I213" s="61" t="s">
        <v>2071</v>
      </c>
      <c r="J213" s="61" t="s">
        <v>2072</v>
      </c>
      <c r="K213" s="61" t="s">
        <v>2073</v>
      </c>
      <c r="L213" s="61" t="s">
        <v>2074</v>
      </c>
      <c r="M213" s="61" t="s">
        <v>2075</v>
      </c>
      <c r="N213" s="61" t="s">
        <v>2076</v>
      </c>
      <c r="O213" s="61" t="s">
        <v>2077</v>
      </c>
      <c r="P213" s="61" t="s">
        <v>2078</v>
      </c>
      <c r="Q213" s="61" t="s">
        <v>2079</v>
      </c>
      <c r="R213" s="61" t="s">
        <v>2080</v>
      </c>
      <c r="S213" s="61" t="s">
        <v>2081</v>
      </c>
      <c r="T213" s="61" t="s">
        <v>2063</v>
      </c>
      <c r="U213" s="61" t="s">
        <v>232</v>
      </c>
      <c r="V213" s="61" t="s">
        <v>232</v>
      </c>
      <c r="W213" s="61" t="s">
        <v>234</v>
      </c>
      <c r="X213" s="61" t="s">
        <v>54</v>
      </c>
      <c r="Y213" s="61" t="s">
        <v>2082</v>
      </c>
      <c r="Z213" s="65">
        <v>7</v>
      </c>
      <c r="AA213" s="61" t="s">
        <v>2090</v>
      </c>
      <c r="AB213" s="61" t="s">
        <v>2091</v>
      </c>
      <c r="AC213" s="61" t="s">
        <v>2071</v>
      </c>
      <c r="AD213" s="61" t="s">
        <v>233</v>
      </c>
      <c r="AE213" s="65" t="s">
        <v>82</v>
      </c>
      <c r="AF213" s="65">
        <v>1</v>
      </c>
      <c r="AG213" s="62">
        <v>965000</v>
      </c>
    </row>
    <row r="214" spans="1:33" ht="235.85" customHeight="1" x14ac:dyDescent="0.25">
      <c r="A214" s="61" t="s">
        <v>2067</v>
      </c>
      <c r="B214" s="61" t="s">
        <v>2068</v>
      </c>
      <c r="C214" s="61" t="s">
        <v>33</v>
      </c>
      <c r="D214" s="61" t="s">
        <v>2069</v>
      </c>
      <c r="E214" s="61" t="s">
        <v>472</v>
      </c>
      <c r="F214" s="61" t="s">
        <v>45</v>
      </c>
      <c r="G214" s="61" t="s">
        <v>56</v>
      </c>
      <c r="H214" s="61" t="s">
        <v>2070</v>
      </c>
      <c r="I214" s="61" t="s">
        <v>2071</v>
      </c>
      <c r="J214" s="61" t="s">
        <v>2072</v>
      </c>
      <c r="K214" s="61" t="s">
        <v>2073</v>
      </c>
      <c r="L214" s="61" t="s">
        <v>2074</v>
      </c>
      <c r="M214" s="61" t="s">
        <v>2075</v>
      </c>
      <c r="N214" s="61" t="s">
        <v>2076</v>
      </c>
      <c r="O214" s="61" t="s">
        <v>2077</v>
      </c>
      <c r="P214" s="61" t="s">
        <v>2078</v>
      </c>
      <c r="Q214" s="61" t="s">
        <v>2079</v>
      </c>
      <c r="R214" s="61" t="s">
        <v>2080</v>
      </c>
      <c r="S214" s="61" t="s">
        <v>2081</v>
      </c>
      <c r="T214" s="61" t="s">
        <v>2063</v>
      </c>
      <c r="U214" s="61" t="s">
        <v>232</v>
      </c>
      <c r="V214" s="61" t="s">
        <v>232</v>
      </c>
      <c r="W214" s="61" t="s">
        <v>234</v>
      </c>
      <c r="X214" s="61" t="s">
        <v>54</v>
      </c>
      <c r="Y214" s="61" t="s">
        <v>2082</v>
      </c>
      <c r="Z214" s="65">
        <v>8</v>
      </c>
      <c r="AA214" s="61" t="s">
        <v>201</v>
      </c>
      <c r="AB214" s="61" t="s">
        <v>2088</v>
      </c>
      <c r="AC214" s="61" t="s">
        <v>2071</v>
      </c>
      <c r="AD214" s="61" t="s">
        <v>233</v>
      </c>
      <c r="AE214" s="65" t="s">
        <v>82</v>
      </c>
      <c r="AF214" s="65">
        <v>1</v>
      </c>
      <c r="AG214" s="62">
        <v>2100000</v>
      </c>
    </row>
    <row r="215" spans="1:33" ht="235.85" customHeight="1" x14ac:dyDescent="0.25">
      <c r="A215" s="61" t="s">
        <v>2093</v>
      </c>
      <c r="B215" s="61" t="s">
        <v>2094</v>
      </c>
      <c r="C215" s="61" t="s">
        <v>33</v>
      </c>
      <c r="D215" s="61" t="s">
        <v>2095</v>
      </c>
      <c r="E215" s="61" t="s">
        <v>279</v>
      </c>
      <c r="F215" s="61" t="s">
        <v>34</v>
      </c>
      <c r="G215" s="61" t="s">
        <v>35</v>
      </c>
      <c r="H215" s="61" t="s">
        <v>2096</v>
      </c>
      <c r="I215" s="61" t="s">
        <v>2097</v>
      </c>
      <c r="J215" s="61" t="s">
        <v>2098</v>
      </c>
      <c r="K215" s="61" t="s">
        <v>2099</v>
      </c>
      <c r="L215" s="61" t="s">
        <v>2100</v>
      </c>
      <c r="M215" s="61" t="s">
        <v>2101</v>
      </c>
      <c r="N215" s="61" t="s">
        <v>2102</v>
      </c>
      <c r="O215" s="61" t="s">
        <v>2103</v>
      </c>
      <c r="P215" s="61" t="s">
        <v>2104</v>
      </c>
      <c r="Q215" s="61" t="s">
        <v>2105</v>
      </c>
      <c r="R215" s="61" t="s">
        <v>2106</v>
      </c>
      <c r="S215" s="61" t="s">
        <v>524</v>
      </c>
      <c r="T215" s="61" t="s">
        <v>2107</v>
      </c>
      <c r="U215" s="61" t="s">
        <v>232</v>
      </c>
      <c r="V215" s="61" t="s">
        <v>232</v>
      </c>
      <c r="W215" s="61" t="s">
        <v>232</v>
      </c>
      <c r="X215" s="61" t="s">
        <v>51</v>
      </c>
      <c r="Y215" s="61" t="s">
        <v>2108</v>
      </c>
      <c r="Z215" s="65">
        <v>1</v>
      </c>
      <c r="AA215" s="61" t="s">
        <v>162</v>
      </c>
      <c r="AB215" s="61" t="s">
        <v>163</v>
      </c>
      <c r="AC215" s="61" t="s">
        <v>2097</v>
      </c>
      <c r="AD215" s="61" t="s">
        <v>233</v>
      </c>
      <c r="AE215" s="65" t="s">
        <v>125</v>
      </c>
      <c r="AF215" s="65">
        <v>3</v>
      </c>
      <c r="AG215" s="62">
        <v>915300</v>
      </c>
    </row>
    <row r="216" spans="1:33" ht="235.85" customHeight="1" x14ac:dyDescent="0.25">
      <c r="A216" s="61" t="s">
        <v>2109</v>
      </c>
      <c r="B216" s="61" t="s">
        <v>2110</v>
      </c>
      <c r="C216" s="61" t="s">
        <v>33</v>
      </c>
      <c r="D216" s="61" t="s">
        <v>2111</v>
      </c>
      <c r="E216" s="61" t="s">
        <v>279</v>
      </c>
      <c r="F216" s="61" t="s">
        <v>45</v>
      </c>
      <c r="G216" s="61" t="s">
        <v>56</v>
      </c>
      <c r="H216" s="61" t="s">
        <v>2112</v>
      </c>
      <c r="I216" s="61" t="s">
        <v>2113</v>
      </c>
      <c r="J216" s="61" t="s">
        <v>2114</v>
      </c>
      <c r="K216" s="61" t="s">
        <v>2115</v>
      </c>
      <c r="L216" s="61" t="s">
        <v>2116</v>
      </c>
      <c r="M216" s="61" t="s">
        <v>2117</v>
      </c>
      <c r="N216" s="61" t="s">
        <v>2118</v>
      </c>
      <c r="O216" s="61" t="s">
        <v>2119</v>
      </c>
      <c r="P216" s="61" t="s">
        <v>2120</v>
      </c>
      <c r="Q216" s="61"/>
      <c r="R216" s="61" t="s">
        <v>2121</v>
      </c>
      <c r="S216" s="61" t="s">
        <v>1374</v>
      </c>
      <c r="T216" s="61" t="s">
        <v>2122</v>
      </c>
      <c r="U216" s="61" t="s">
        <v>232</v>
      </c>
      <c r="V216" s="61" t="s">
        <v>232</v>
      </c>
      <c r="W216" s="61" t="s">
        <v>232</v>
      </c>
      <c r="X216" s="61" t="s">
        <v>85</v>
      </c>
      <c r="Y216" s="61" t="s">
        <v>2123</v>
      </c>
      <c r="Z216" s="65">
        <v>1</v>
      </c>
      <c r="AA216" s="61" t="s">
        <v>2124</v>
      </c>
      <c r="AB216" s="61" t="s">
        <v>2125</v>
      </c>
      <c r="AC216" s="61" t="s">
        <v>2113</v>
      </c>
      <c r="AD216" s="61" t="s">
        <v>233</v>
      </c>
      <c r="AE216" s="65" t="s">
        <v>2126</v>
      </c>
      <c r="AF216" s="65">
        <v>2</v>
      </c>
      <c r="AG216" s="62">
        <v>461000</v>
      </c>
    </row>
    <row r="217" spans="1:33" ht="235.85" customHeight="1" x14ac:dyDescent="0.25">
      <c r="A217" s="61" t="s">
        <v>2127</v>
      </c>
      <c r="B217" s="61"/>
      <c r="C217" s="61" t="s">
        <v>81</v>
      </c>
      <c r="D217" s="61" t="s">
        <v>2128</v>
      </c>
      <c r="E217" s="61" t="s">
        <v>248</v>
      </c>
      <c r="F217" s="61" t="s">
        <v>45</v>
      </c>
      <c r="G217" s="61" t="s">
        <v>56</v>
      </c>
      <c r="H217" s="61" t="s">
        <v>2129</v>
      </c>
      <c r="I217" s="61" t="s">
        <v>2130</v>
      </c>
      <c r="J217" s="61" t="s">
        <v>2131</v>
      </c>
      <c r="K217" s="61" t="s">
        <v>2132</v>
      </c>
      <c r="L217" s="61" t="s">
        <v>2133</v>
      </c>
      <c r="M217" s="61" t="s">
        <v>2134</v>
      </c>
      <c r="N217" s="61" t="s">
        <v>2135</v>
      </c>
      <c r="O217" s="61" t="s">
        <v>2136</v>
      </c>
      <c r="P217" s="61" t="s">
        <v>2137</v>
      </c>
      <c r="Q217" s="61"/>
      <c r="R217" s="61" t="s">
        <v>2138</v>
      </c>
      <c r="S217" s="61" t="s">
        <v>1374</v>
      </c>
      <c r="T217" s="61"/>
      <c r="U217" s="61" t="s">
        <v>232</v>
      </c>
      <c r="V217" s="61" t="s">
        <v>232</v>
      </c>
      <c r="W217" s="61" t="s">
        <v>247</v>
      </c>
      <c r="X217" s="61"/>
      <c r="Y217" s="61"/>
      <c r="Z217" s="65">
        <v>1</v>
      </c>
      <c r="AA217" s="61" t="s">
        <v>63</v>
      </c>
      <c r="AB217" s="61" t="s">
        <v>255</v>
      </c>
      <c r="AC217" s="61" t="s">
        <v>2130</v>
      </c>
      <c r="AD217" s="61" t="s">
        <v>233</v>
      </c>
      <c r="AE217" s="65" t="s">
        <v>64</v>
      </c>
      <c r="AF217" s="65">
        <v>1</v>
      </c>
      <c r="AG217" s="62">
        <v>2128166.87</v>
      </c>
    </row>
    <row r="218" spans="1:33" ht="235.85" customHeight="1" x14ac:dyDescent="0.25">
      <c r="A218" s="61" t="s">
        <v>2127</v>
      </c>
      <c r="B218" s="61"/>
      <c r="C218" s="61" t="s">
        <v>81</v>
      </c>
      <c r="D218" s="61" t="s">
        <v>2128</v>
      </c>
      <c r="E218" s="61" t="s">
        <v>248</v>
      </c>
      <c r="F218" s="61" t="s">
        <v>45</v>
      </c>
      <c r="G218" s="61" t="s">
        <v>56</v>
      </c>
      <c r="H218" s="61" t="s">
        <v>2129</v>
      </c>
      <c r="I218" s="61" t="s">
        <v>2130</v>
      </c>
      <c r="J218" s="61" t="s">
        <v>2131</v>
      </c>
      <c r="K218" s="61" t="s">
        <v>2132</v>
      </c>
      <c r="L218" s="61" t="s">
        <v>2133</v>
      </c>
      <c r="M218" s="61" t="s">
        <v>2134</v>
      </c>
      <c r="N218" s="61" t="s">
        <v>2135</v>
      </c>
      <c r="O218" s="61" t="s">
        <v>2136</v>
      </c>
      <c r="P218" s="61" t="s">
        <v>2137</v>
      </c>
      <c r="Q218" s="61"/>
      <c r="R218" s="61" t="s">
        <v>2138</v>
      </c>
      <c r="S218" s="61" t="s">
        <v>1374</v>
      </c>
      <c r="T218" s="61"/>
      <c r="U218" s="61" t="s">
        <v>232</v>
      </c>
      <c r="V218" s="61" t="s">
        <v>232</v>
      </c>
      <c r="W218" s="61" t="s">
        <v>247</v>
      </c>
      <c r="X218" s="61"/>
      <c r="Y218" s="61"/>
      <c r="Z218" s="65">
        <v>2</v>
      </c>
      <c r="AA218" s="61" t="s">
        <v>63</v>
      </c>
      <c r="AB218" s="61" t="s">
        <v>256</v>
      </c>
      <c r="AC218" s="61" t="s">
        <v>2130</v>
      </c>
      <c r="AD218" s="61" t="s">
        <v>233</v>
      </c>
      <c r="AE218" s="65" t="s">
        <v>64</v>
      </c>
      <c r="AF218" s="65">
        <v>1</v>
      </c>
      <c r="AG218" s="62">
        <v>559898.48</v>
      </c>
    </row>
    <row r="219" spans="1:33" ht="235.85" customHeight="1" x14ac:dyDescent="0.25">
      <c r="A219" s="61" t="s">
        <v>2127</v>
      </c>
      <c r="B219" s="61"/>
      <c r="C219" s="61" t="s">
        <v>81</v>
      </c>
      <c r="D219" s="61" t="s">
        <v>2128</v>
      </c>
      <c r="E219" s="61" t="s">
        <v>248</v>
      </c>
      <c r="F219" s="61" t="s">
        <v>45</v>
      </c>
      <c r="G219" s="61" t="s">
        <v>56</v>
      </c>
      <c r="H219" s="61" t="s">
        <v>2129</v>
      </c>
      <c r="I219" s="61" t="s">
        <v>2130</v>
      </c>
      <c r="J219" s="61" t="s">
        <v>2131</v>
      </c>
      <c r="K219" s="61" t="s">
        <v>2132</v>
      </c>
      <c r="L219" s="61" t="s">
        <v>2133</v>
      </c>
      <c r="M219" s="61" t="s">
        <v>2134</v>
      </c>
      <c r="N219" s="61" t="s">
        <v>2135</v>
      </c>
      <c r="O219" s="61" t="s">
        <v>2136</v>
      </c>
      <c r="P219" s="61" t="s">
        <v>2137</v>
      </c>
      <c r="Q219" s="61"/>
      <c r="R219" s="61" t="s">
        <v>2138</v>
      </c>
      <c r="S219" s="61" t="s">
        <v>1374</v>
      </c>
      <c r="T219" s="61"/>
      <c r="U219" s="61" t="s">
        <v>232</v>
      </c>
      <c r="V219" s="61" t="s">
        <v>232</v>
      </c>
      <c r="W219" s="61" t="s">
        <v>247</v>
      </c>
      <c r="X219" s="61"/>
      <c r="Y219" s="61"/>
      <c r="Z219" s="65">
        <v>3</v>
      </c>
      <c r="AA219" s="61" t="s">
        <v>63</v>
      </c>
      <c r="AB219" s="61" t="s">
        <v>254</v>
      </c>
      <c r="AC219" s="61" t="s">
        <v>2130</v>
      </c>
      <c r="AD219" s="61" t="s">
        <v>233</v>
      </c>
      <c r="AE219" s="65" t="s">
        <v>64</v>
      </c>
      <c r="AF219" s="65">
        <v>1</v>
      </c>
      <c r="AG219" s="62">
        <v>81530.179999999993</v>
      </c>
    </row>
    <row r="220" spans="1:33" ht="235.85" customHeight="1" x14ac:dyDescent="0.25">
      <c r="A220" s="61" t="s">
        <v>2127</v>
      </c>
      <c r="B220" s="61"/>
      <c r="C220" s="61" t="s">
        <v>81</v>
      </c>
      <c r="D220" s="61" t="s">
        <v>2128</v>
      </c>
      <c r="E220" s="61" t="s">
        <v>248</v>
      </c>
      <c r="F220" s="61" t="s">
        <v>45</v>
      </c>
      <c r="G220" s="61" t="s">
        <v>56</v>
      </c>
      <c r="H220" s="61" t="s">
        <v>2129</v>
      </c>
      <c r="I220" s="61" t="s">
        <v>2130</v>
      </c>
      <c r="J220" s="61" t="s">
        <v>2131</v>
      </c>
      <c r="K220" s="61" t="s">
        <v>2132</v>
      </c>
      <c r="L220" s="61" t="s">
        <v>2133</v>
      </c>
      <c r="M220" s="61" t="s">
        <v>2134</v>
      </c>
      <c r="N220" s="61" t="s">
        <v>2135</v>
      </c>
      <c r="O220" s="61" t="s">
        <v>2136</v>
      </c>
      <c r="P220" s="61" t="s">
        <v>2137</v>
      </c>
      <c r="Q220" s="61"/>
      <c r="R220" s="61" t="s">
        <v>2138</v>
      </c>
      <c r="S220" s="61" t="s">
        <v>1374</v>
      </c>
      <c r="T220" s="61"/>
      <c r="U220" s="61" t="s">
        <v>232</v>
      </c>
      <c r="V220" s="61" t="s">
        <v>232</v>
      </c>
      <c r="W220" s="61" t="s">
        <v>247</v>
      </c>
      <c r="X220" s="61"/>
      <c r="Y220" s="61"/>
      <c r="Z220" s="65">
        <v>4</v>
      </c>
      <c r="AA220" s="61" t="s">
        <v>63</v>
      </c>
      <c r="AB220" s="61" t="s">
        <v>255</v>
      </c>
      <c r="AC220" s="61" t="s">
        <v>2130</v>
      </c>
      <c r="AD220" s="61" t="s">
        <v>233</v>
      </c>
      <c r="AE220" s="65" t="s">
        <v>64</v>
      </c>
      <c r="AF220" s="65">
        <v>1</v>
      </c>
      <c r="AG220" s="62">
        <v>3022649.93</v>
      </c>
    </row>
    <row r="221" spans="1:33" ht="235.85" customHeight="1" x14ac:dyDescent="0.25">
      <c r="A221" s="61" t="s">
        <v>2139</v>
      </c>
      <c r="B221" s="61" t="s">
        <v>2140</v>
      </c>
      <c r="C221" s="61" t="s">
        <v>33</v>
      </c>
      <c r="D221" s="61" t="s">
        <v>2141</v>
      </c>
      <c r="E221" s="61" t="s">
        <v>279</v>
      </c>
      <c r="F221" s="61" t="s">
        <v>65</v>
      </c>
      <c r="G221" s="61" t="s">
        <v>42</v>
      </c>
      <c r="H221" s="61" t="s">
        <v>2142</v>
      </c>
      <c r="I221" s="61" t="s">
        <v>2143</v>
      </c>
      <c r="J221" s="61" t="s">
        <v>2144</v>
      </c>
      <c r="K221" s="61" t="s">
        <v>2145</v>
      </c>
      <c r="L221" s="61" t="s">
        <v>2146</v>
      </c>
      <c r="M221" s="61" t="s">
        <v>2147</v>
      </c>
      <c r="N221" s="61" t="s">
        <v>2148</v>
      </c>
      <c r="O221" s="61" t="s">
        <v>238</v>
      </c>
      <c r="P221" s="61" t="s">
        <v>2149</v>
      </c>
      <c r="Q221" s="61" t="s">
        <v>2150</v>
      </c>
      <c r="R221" s="61" t="s">
        <v>2151</v>
      </c>
      <c r="S221" s="61" t="s">
        <v>2081</v>
      </c>
      <c r="T221" s="61" t="s">
        <v>2152</v>
      </c>
      <c r="U221" s="61" t="s">
        <v>232</v>
      </c>
      <c r="V221" s="61" t="s">
        <v>232</v>
      </c>
      <c r="W221" s="61" t="s">
        <v>2153</v>
      </c>
      <c r="X221" s="61" t="s">
        <v>85</v>
      </c>
      <c r="Y221" s="61" t="s">
        <v>2154</v>
      </c>
      <c r="Z221" s="65">
        <v>1</v>
      </c>
      <c r="AA221" s="61" t="s">
        <v>240</v>
      </c>
      <c r="AB221" s="61" t="s">
        <v>2156</v>
      </c>
      <c r="AC221" s="61"/>
      <c r="AD221" s="61"/>
      <c r="AE221" s="65" t="s">
        <v>149</v>
      </c>
      <c r="AF221" s="65">
        <v>1</v>
      </c>
      <c r="AG221" s="62">
        <v>8700000</v>
      </c>
    </row>
    <row r="222" spans="1:33" ht="235.85" customHeight="1" x14ac:dyDescent="0.25">
      <c r="A222" s="61" t="s">
        <v>2139</v>
      </c>
      <c r="B222" s="61" t="s">
        <v>2140</v>
      </c>
      <c r="C222" s="61" t="s">
        <v>33</v>
      </c>
      <c r="D222" s="61" t="s">
        <v>2141</v>
      </c>
      <c r="E222" s="61" t="s">
        <v>279</v>
      </c>
      <c r="F222" s="61" t="s">
        <v>65</v>
      </c>
      <c r="G222" s="61" t="s">
        <v>42</v>
      </c>
      <c r="H222" s="61" t="s">
        <v>2142</v>
      </c>
      <c r="I222" s="61" t="s">
        <v>2143</v>
      </c>
      <c r="J222" s="61" t="s">
        <v>2144</v>
      </c>
      <c r="K222" s="61" t="s">
        <v>2145</v>
      </c>
      <c r="L222" s="61" t="s">
        <v>2146</v>
      </c>
      <c r="M222" s="61" t="s">
        <v>2147</v>
      </c>
      <c r="N222" s="61" t="s">
        <v>2148</v>
      </c>
      <c r="O222" s="61" t="s">
        <v>238</v>
      </c>
      <c r="P222" s="61" t="s">
        <v>2149</v>
      </c>
      <c r="Q222" s="61" t="s">
        <v>2150</v>
      </c>
      <c r="R222" s="61" t="s">
        <v>2151</v>
      </c>
      <c r="S222" s="61" t="s">
        <v>2081</v>
      </c>
      <c r="T222" s="61" t="s">
        <v>2152</v>
      </c>
      <c r="U222" s="61" t="s">
        <v>232</v>
      </c>
      <c r="V222" s="61" t="s">
        <v>232</v>
      </c>
      <c r="W222" s="61" t="s">
        <v>2153</v>
      </c>
      <c r="X222" s="61" t="s">
        <v>85</v>
      </c>
      <c r="Y222" s="61" t="s">
        <v>2154</v>
      </c>
      <c r="Z222" s="65">
        <v>2</v>
      </c>
      <c r="AA222" s="61" t="s">
        <v>63</v>
      </c>
      <c r="AB222" s="61" t="s">
        <v>237</v>
      </c>
      <c r="AC222" s="61"/>
      <c r="AD222" s="61"/>
      <c r="AE222" s="65" t="s">
        <v>86</v>
      </c>
      <c r="AF222" s="65">
        <v>20</v>
      </c>
      <c r="AG222" s="62">
        <v>3810000</v>
      </c>
    </row>
    <row r="223" spans="1:33" ht="235.85" customHeight="1" x14ac:dyDescent="0.25">
      <c r="A223" s="61" t="s">
        <v>2139</v>
      </c>
      <c r="B223" s="61" t="s">
        <v>2140</v>
      </c>
      <c r="C223" s="61" t="s">
        <v>33</v>
      </c>
      <c r="D223" s="61" t="s">
        <v>2141</v>
      </c>
      <c r="E223" s="61" t="s">
        <v>279</v>
      </c>
      <c r="F223" s="61" t="s">
        <v>65</v>
      </c>
      <c r="G223" s="61" t="s">
        <v>42</v>
      </c>
      <c r="H223" s="61" t="s">
        <v>2142</v>
      </c>
      <c r="I223" s="61" t="s">
        <v>2143</v>
      </c>
      <c r="J223" s="61" t="s">
        <v>2144</v>
      </c>
      <c r="K223" s="61" t="s">
        <v>2145</v>
      </c>
      <c r="L223" s="61" t="s">
        <v>2146</v>
      </c>
      <c r="M223" s="61" t="s">
        <v>2147</v>
      </c>
      <c r="N223" s="61" t="s">
        <v>2148</v>
      </c>
      <c r="O223" s="61" t="s">
        <v>238</v>
      </c>
      <c r="P223" s="61" t="s">
        <v>2149</v>
      </c>
      <c r="Q223" s="61" t="s">
        <v>2150</v>
      </c>
      <c r="R223" s="61" t="s">
        <v>2151</v>
      </c>
      <c r="S223" s="61" t="s">
        <v>2081</v>
      </c>
      <c r="T223" s="61" t="s">
        <v>2152</v>
      </c>
      <c r="U223" s="61" t="s">
        <v>232</v>
      </c>
      <c r="V223" s="61" t="s">
        <v>232</v>
      </c>
      <c r="W223" s="61" t="s">
        <v>2153</v>
      </c>
      <c r="X223" s="61" t="s">
        <v>85</v>
      </c>
      <c r="Y223" s="61" t="s">
        <v>2154</v>
      </c>
      <c r="Z223" s="65">
        <v>3</v>
      </c>
      <c r="AA223" s="61" t="s">
        <v>218</v>
      </c>
      <c r="AB223" s="61" t="s">
        <v>2157</v>
      </c>
      <c r="AC223" s="61"/>
      <c r="AD223" s="61"/>
      <c r="AE223" s="65" t="s">
        <v>82</v>
      </c>
      <c r="AF223" s="65">
        <v>3</v>
      </c>
      <c r="AG223" s="62">
        <v>915000</v>
      </c>
    </row>
    <row r="224" spans="1:33" ht="235.85" customHeight="1" x14ac:dyDescent="0.25">
      <c r="A224" s="61" t="s">
        <v>2139</v>
      </c>
      <c r="B224" s="61" t="s">
        <v>2140</v>
      </c>
      <c r="C224" s="61" t="s">
        <v>33</v>
      </c>
      <c r="D224" s="61" t="s">
        <v>2141</v>
      </c>
      <c r="E224" s="61" t="s">
        <v>279</v>
      </c>
      <c r="F224" s="61" t="s">
        <v>65</v>
      </c>
      <c r="G224" s="61" t="s">
        <v>42</v>
      </c>
      <c r="H224" s="61" t="s">
        <v>2142</v>
      </c>
      <c r="I224" s="61" t="s">
        <v>2143</v>
      </c>
      <c r="J224" s="61" t="s">
        <v>2144</v>
      </c>
      <c r="K224" s="61" t="s">
        <v>2145</v>
      </c>
      <c r="L224" s="61" t="s">
        <v>2146</v>
      </c>
      <c r="M224" s="61" t="s">
        <v>2147</v>
      </c>
      <c r="N224" s="61" t="s">
        <v>2148</v>
      </c>
      <c r="O224" s="61" t="s">
        <v>238</v>
      </c>
      <c r="P224" s="61" t="s">
        <v>2149</v>
      </c>
      <c r="Q224" s="61" t="s">
        <v>2150</v>
      </c>
      <c r="R224" s="61" t="s">
        <v>2151</v>
      </c>
      <c r="S224" s="61" t="s">
        <v>2081</v>
      </c>
      <c r="T224" s="61" t="s">
        <v>2152</v>
      </c>
      <c r="U224" s="61" t="s">
        <v>232</v>
      </c>
      <c r="V224" s="61" t="s">
        <v>232</v>
      </c>
      <c r="W224" s="61" t="s">
        <v>2153</v>
      </c>
      <c r="X224" s="61" t="s">
        <v>85</v>
      </c>
      <c r="Y224" s="61" t="s">
        <v>2154</v>
      </c>
      <c r="Z224" s="65">
        <v>4</v>
      </c>
      <c r="AA224" s="61" t="s">
        <v>218</v>
      </c>
      <c r="AB224" s="61" t="s">
        <v>2161</v>
      </c>
      <c r="AC224" s="61"/>
      <c r="AD224" s="61"/>
      <c r="AE224" s="65" t="s">
        <v>82</v>
      </c>
      <c r="AF224" s="65">
        <v>1</v>
      </c>
      <c r="AG224" s="62">
        <v>190000</v>
      </c>
    </row>
    <row r="225" spans="1:33" ht="235.85" customHeight="1" x14ac:dyDescent="0.25">
      <c r="A225" s="61" t="s">
        <v>2139</v>
      </c>
      <c r="B225" s="61" t="s">
        <v>2140</v>
      </c>
      <c r="C225" s="61" t="s">
        <v>33</v>
      </c>
      <c r="D225" s="61" t="s">
        <v>2141</v>
      </c>
      <c r="E225" s="61" t="s">
        <v>279</v>
      </c>
      <c r="F225" s="61" t="s">
        <v>65</v>
      </c>
      <c r="G225" s="61" t="s">
        <v>42</v>
      </c>
      <c r="H225" s="61" t="s">
        <v>2142</v>
      </c>
      <c r="I225" s="61" t="s">
        <v>2143</v>
      </c>
      <c r="J225" s="61" t="s">
        <v>2144</v>
      </c>
      <c r="K225" s="61" t="s">
        <v>2145</v>
      </c>
      <c r="L225" s="61" t="s">
        <v>2146</v>
      </c>
      <c r="M225" s="61" t="s">
        <v>2147</v>
      </c>
      <c r="N225" s="61" t="s">
        <v>2148</v>
      </c>
      <c r="O225" s="61" t="s">
        <v>238</v>
      </c>
      <c r="P225" s="61" t="s">
        <v>2149</v>
      </c>
      <c r="Q225" s="61" t="s">
        <v>2150</v>
      </c>
      <c r="R225" s="61" t="s">
        <v>2151</v>
      </c>
      <c r="S225" s="61" t="s">
        <v>2081</v>
      </c>
      <c r="T225" s="61" t="s">
        <v>2152</v>
      </c>
      <c r="U225" s="61" t="s">
        <v>232</v>
      </c>
      <c r="V225" s="61" t="s">
        <v>232</v>
      </c>
      <c r="W225" s="61" t="s">
        <v>2153</v>
      </c>
      <c r="X225" s="61" t="s">
        <v>85</v>
      </c>
      <c r="Y225" s="61" t="s">
        <v>2154</v>
      </c>
      <c r="Z225" s="65">
        <v>5</v>
      </c>
      <c r="AA225" s="61" t="s">
        <v>218</v>
      </c>
      <c r="AB225" s="61" t="s">
        <v>2158</v>
      </c>
      <c r="AC225" s="61"/>
      <c r="AD225" s="61"/>
      <c r="AE225" s="65" t="s">
        <v>82</v>
      </c>
      <c r="AF225" s="65">
        <v>2</v>
      </c>
      <c r="AG225" s="62">
        <v>1100000</v>
      </c>
    </row>
    <row r="226" spans="1:33" ht="235.85" customHeight="1" x14ac:dyDescent="0.25">
      <c r="A226" s="61" t="s">
        <v>2139</v>
      </c>
      <c r="B226" s="61" t="s">
        <v>2140</v>
      </c>
      <c r="C226" s="61" t="s">
        <v>33</v>
      </c>
      <c r="D226" s="61" t="s">
        <v>2141</v>
      </c>
      <c r="E226" s="61" t="s">
        <v>279</v>
      </c>
      <c r="F226" s="61" t="s">
        <v>65</v>
      </c>
      <c r="G226" s="61" t="s">
        <v>42</v>
      </c>
      <c r="H226" s="61" t="s">
        <v>2142</v>
      </c>
      <c r="I226" s="61" t="s">
        <v>2143</v>
      </c>
      <c r="J226" s="61" t="s">
        <v>2144</v>
      </c>
      <c r="K226" s="61" t="s">
        <v>2145</v>
      </c>
      <c r="L226" s="61" t="s">
        <v>2146</v>
      </c>
      <c r="M226" s="61" t="s">
        <v>2147</v>
      </c>
      <c r="N226" s="61" t="s">
        <v>2148</v>
      </c>
      <c r="O226" s="61" t="s">
        <v>238</v>
      </c>
      <c r="P226" s="61" t="s">
        <v>2149</v>
      </c>
      <c r="Q226" s="61" t="s">
        <v>2150</v>
      </c>
      <c r="R226" s="61" t="s">
        <v>2151</v>
      </c>
      <c r="S226" s="61" t="s">
        <v>2081</v>
      </c>
      <c r="T226" s="61" t="s">
        <v>2152</v>
      </c>
      <c r="U226" s="61" t="s">
        <v>232</v>
      </c>
      <c r="V226" s="61" t="s">
        <v>232</v>
      </c>
      <c r="W226" s="61" t="s">
        <v>2153</v>
      </c>
      <c r="X226" s="61" t="s">
        <v>85</v>
      </c>
      <c r="Y226" s="61" t="s">
        <v>2154</v>
      </c>
      <c r="Z226" s="65">
        <v>6</v>
      </c>
      <c r="AA226" s="61" t="s">
        <v>218</v>
      </c>
      <c r="AB226" s="61" t="s">
        <v>2155</v>
      </c>
      <c r="AC226" s="61"/>
      <c r="AD226" s="61"/>
      <c r="AE226" s="65" t="s">
        <v>82</v>
      </c>
      <c r="AF226" s="65">
        <v>2</v>
      </c>
      <c r="AG226" s="62">
        <v>1450000</v>
      </c>
    </row>
    <row r="227" spans="1:33" ht="235.85" customHeight="1" x14ac:dyDescent="0.25">
      <c r="A227" s="61" t="s">
        <v>2139</v>
      </c>
      <c r="B227" s="61" t="s">
        <v>2140</v>
      </c>
      <c r="C227" s="61" t="s">
        <v>33</v>
      </c>
      <c r="D227" s="61" t="s">
        <v>2141</v>
      </c>
      <c r="E227" s="61" t="s">
        <v>279</v>
      </c>
      <c r="F227" s="61" t="s">
        <v>65</v>
      </c>
      <c r="G227" s="61" t="s">
        <v>42</v>
      </c>
      <c r="H227" s="61" t="s">
        <v>2142</v>
      </c>
      <c r="I227" s="61" t="s">
        <v>2143</v>
      </c>
      <c r="J227" s="61" t="s">
        <v>2144</v>
      </c>
      <c r="K227" s="61" t="s">
        <v>2145</v>
      </c>
      <c r="L227" s="61" t="s">
        <v>2146</v>
      </c>
      <c r="M227" s="61" t="s">
        <v>2147</v>
      </c>
      <c r="N227" s="61" t="s">
        <v>2148</v>
      </c>
      <c r="O227" s="61" t="s">
        <v>238</v>
      </c>
      <c r="P227" s="61" t="s">
        <v>2149</v>
      </c>
      <c r="Q227" s="61" t="s">
        <v>2150</v>
      </c>
      <c r="R227" s="61" t="s">
        <v>2151</v>
      </c>
      <c r="S227" s="61" t="s">
        <v>2081</v>
      </c>
      <c r="T227" s="61" t="s">
        <v>2152</v>
      </c>
      <c r="U227" s="61" t="s">
        <v>232</v>
      </c>
      <c r="V227" s="61" t="s">
        <v>232</v>
      </c>
      <c r="W227" s="61" t="s">
        <v>2153</v>
      </c>
      <c r="X227" s="61" t="s">
        <v>85</v>
      </c>
      <c r="Y227" s="61" t="s">
        <v>2154</v>
      </c>
      <c r="Z227" s="65">
        <v>7</v>
      </c>
      <c r="AA227" s="61" t="s">
        <v>208</v>
      </c>
      <c r="AB227" s="61" t="s">
        <v>2162</v>
      </c>
      <c r="AC227" s="61"/>
      <c r="AD227" s="61"/>
      <c r="AE227" s="65" t="s">
        <v>82</v>
      </c>
      <c r="AF227" s="65">
        <v>1</v>
      </c>
      <c r="AG227" s="62">
        <v>400000</v>
      </c>
    </row>
    <row r="228" spans="1:33" ht="235.85" customHeight="1" x14ac:dyDescent="0.25">
      <c r="A228" s="61" t="s">
        <v>2139</v>
      </c>
      <c r="B228" s="61" t="s">
        <v>2140</v>
      </c>
      <c r="C228" s="61" t="s">
        <v>33</v>
      </c>
      <c r="D228" s="61" t="s">
        <v>2141</v>
      </c>
      <c r="E228" s="61" t="s">
        <v>279</v>
      </c>
      <c r="F228" s="61" t="s">
        <v>65</v>
      </c>
      <c r="G228" s="61" t="s">
        <v>42</v>
      </c>
      <c r="H228" s="61" t="s">
        <v>2142</v>
      </c>
      <c r="I228" s="61" t="s">
        <v>2143</v>
      </c>
      <c r="J228" s="61" t="s">
        <v>2144</v>
      </c>
      <c r="K228" s="61" t="s">
        <v>2145</v>
      </c>
      <c r="L228" s="61" t="s">
        <v>2146</v>
      </c>
      <c r="M228" s="61" t="s">
        <v>2147</v>
      </c>
      <c r="N228" s="61" t="s">
        <v>2148</v>
      </c>
      <c r="O228" s="61" t="s">
        <v>238</v>
      </c>
      <c r="P228" s="61" t="s">
        <v>2149</v>
      </c>
      <c r="Q228" s="61" t="s">
        <v>2150</v>
      </c>
      <c r="R228" s="61" t="s">
        <v>2151</v>
      </c>
      <c r="S228" s="61" t="s">
        <v>2081</v>
      </c>
      <c r="T228" s="61" t="s">
        <v>2152</v>
      </c>
      <c r="U228" s="61" t="s">
        <v>232</v>
      </c>
      <c r="V228" s="61" t="s">
        <v>232</v>
      </c>
      <c r="W228" s="61" t="s">
        <v>2153</v>
      </c>
      <c r="X228" s="61" t="s">
        <v>85</v>
      </c>
      <c r="Y228" s="61" t="s">
        <v>2154</v>
      </c>
      <c r="Z228" s="65">
        <v>8</v>
      </c>
      <c r="AA228" s="61" t="s">
        <v>208</v>
      </c>
      <c r="AB228" s="61" t="s">
        <v>2162</v>
      </c>
      <c r="AC228" s="61"/>
      <c r="AD228" s="61"/>
      <c r="AE228" s="65" t="s">
        <v>82</v>
      </c>
      <c r="AF228" s="65">
        <v>20</v>
      </c>
      <c r="AG228" s="62">
        <v>1864500</v>
      </c>
    </row>
    <row r="229" spans="1:33" ht="235.85" customHeight="1" x14ac:dyDescent="0.25">
      <c r="A229" s="61" t="s">
        <v>2139</v>
      </c>
      <c r="B229" s="61" t="s">
        <v>2140</v>
      </c>
      <c r="C229" s="61" t="s">
        <v>33</v>
      </c>
      <c r="D229" s="61" t="s">
        <v>2141</v>
      </c>
      <c r="E229" s="61" t="s">
        <v>279</v>
      </c>
      <c r="F229" s="61" t="s">
        <v>65</v>
      </c>
      <c r="G229" s="61" t="s">
        <v>42</v>
      </c>
      <c r="H229" s="61" t="s">
        <v>2142</v>
      </c>
      <c r="I229" s="61" t="s">
        <v>2143</v>
      </c>
      <c r="J229" s="61" t="s">
        <v>2144</v>
      </c>
      <c r="K229" s="61" t="s">
        <v>2145</v>
      </c>
      <c r="L229" s="61" t="s">
        <v>2146</v>
      </c>
      <c r="M229" s="61" t="s">
        <v>2147</v>
      </c>
      <c r="N229" s="61" t="s">
        <v>2148</v>
      </c>
      <c r="O229" s="61" t="s">
        <v>238</v>
      </c>
      <c r="P229" s="61" t="s">
        <v>2149</v>
      </c>
      <c r="Q229" s="61" t="s">
        <v>2150</v>
      </c>
      <c r="R229" s="61" t="s">
        <v>2151</v>
      </c>
      <c r="S229" s="61" t="s">
        <v>2081</v>
      </c>
      <c r="T229" s="61" t="s">
        <v>2152</v>
      </c>
      <c r="U229" s="61" t="s">
        <v>232</v>
      </c>
      <c r="V229" s="61" t="s">
        <v>232</v>
      </c>
      <c r="W229" s="61" t="s">
        <v>2153</v>
      </c>
      <c r="X229" s="61" t="s">
        <v>85</v>
      </c>
      <c r="Y229" s="61" t="s">
        <v>2154</v>
      </c>
      <c r="Z229" s="65">
        <v>9</v>
      </c>
      <c r="AA229" s="61" t="s">
        <v>63</v>
      </c>
      <c r="AB229" s="61" t="s">
        <v>237</v>
      </c>
      <c r="AC229" s="61"/>
      <c r="AD229" s="61"/>
      <c r="AE229" s="65" t="s">
        <v>86</v>
      </c>
      <c r="AF229" s="65">
        <v>1</v>
      </c>
      <c r="AG229" s="62">
        <v>600000</v>
      </c>
    </row>
    <row r="230" spans="1:33" ht="235.85" customHeight="1" x14ac:dyDescent="0.25">
      <c r="A230" s="61" t="s">
        <v>2139</v>
      </c>
      <c r="B230" s="61" t="s">
        <v>2140</v>
      </c>
      <c r="C230" s="61" t="s">
        <v>33</v>
      </c>
      <c r="D230" s="61" t="s">
        <v>2141</v>
      </c>
      <c r="E230" s="61" t="s">
        <v>279</v>
      </c>
      <c r="F230" s="61" t="s">
        <v>65</v>
      </c>
      <c r="G230" s="61" t="s">
        <v>42</v>
      </c>
      <c r="H230" s="61" t="s">
        <v>2142</v>
      </c>
      <c r="I230" s="61" t="s">
        <v>2143</v>
      </c>
      <c r="J230" s="61" t="s">
        <v>2144</v>
      </c>
      <c r="K230" s="61" t="s">
        <v>2145</v>
      </c>
      <c r="L230" s="61" t="s">
        <v>2146</v>
      </c>
      <c r="M230" s="61" t="s">
        <v>2147</v>
      </c>
      <c r="N230" s="61" t="s">
        <v>2148</v>
      </c>
      <c r="O230" s="61" t="s">
        <v>238</v>
      </c>
      <c r="P230" s="61" t="s">
        <v>2149</v>
      </c>
      <c r="Q230" s="61" t="s">
        <v>2150</v>
      </c>
      <c r="R230" s="61" t="s">
        <v>2151</v>
      </c>
      <c r="S230" s="61" t="s">
        <v>2081</v>
      </c>
      <c r="T230" s="61" t="s">
        <v>2152</v>
      </c>
      <c r="U230" s="61" t="s">
        <v>232</v>
      </c>
      <c r="V230" s="61" t="s">
        <v>232</v>
      </c>
      <c r="W230" s="61" t="s">
        <v>2153</v>
      </c>
      <c r="X230" s="61" t="s">
        <v>85</v>
      </c>
      <c r="Y230" s="61" t="s">
        <v>2154</v>
      </c>
      <c r="Z230" s="65">
        <v>10</v>
      </c>
      <c r="AA230" s="61" t="s">
        <v>2159</v>
      </c>
      <c r="AB230" s="61" t="s">
        <v>2160</v>
      </c>
      <c r="AC230" s="61"/>
      <c r="AD230" s="61"/>
      <c r="AE230" s="65" t="s">
        <v>86</v>
      </c>
      <c r="AF230" s="65">
        <v>1</v>
      </c>
      <c r="AG230" s="62">
        <v>47000</v>
      </c>
    </row>
    <row r="231" spans="1:33" ht="235.85" customHeight="1" x14ac:dyDescent="0.25">
      <c r="A231" s="61" t="s">
        <v>2163</v>
      </c>
      <c r="B231" s="61" t="s">
        <v>2164</v>
      </c>
      <c r="C231" s="61" t="s">
        <v>33</v>
      </c>
      <c r="D231" s="61" t="s">
        <v>2165</v>
      </c>
      <c r="E231" s="61" t="s">
        <v>279</v>
      </c>
      <c r="F231" s="61" t="s">
        <v>45</v>
      </c>
      <c r="G231" s="61" t="s">
        <v>56</v>
      </c>
      <c r="H231" s="61" t="s">
        <v>2166</v>
      </c>
      <c r="I231" s="61" t="s">
        <v>2167</v>
      </c>
      <c r="J231" s="61" t="s">
        <v>2168</v>
      </c>
      <c r="K231" s="61" t="s">
        <v>2115</v>
      </c>
      <c r="L231" s="61" t="s">
        <v>2169</v>
      </c>
      <c r="M231" s="61" t="s">
        <v>2170</v>
      </c>
      <c r="N231" s="61" t="s">
        <v>2171</v>
      </c>
      <c r="O231" s="61" t="s">
        <v>2172</v>
      </c>
      <c r="P231" s="61" t="s">
        <v>2173</v>
      </c>
      <c r="Q231" s="61"/>
      <c r="R231" s="61" t="s">
        <v>2174</v>
      </c>
      <c r="S231" s="61" t="s">
        <v>2081</v>
      </c>
      <c r="T231" s="61" t="s">
        <v>2175</v>
      </c>
      <c r="U231" s="61" t="s">
        <v>232</v>
      </c>
      <c r="V231" s="61" t="s">
        <v>232</v>
      </c>
      <c r="W231" s="61" t="s">
        <v>232</v>
      </c>
      <c r="X231" s="61" t="s">
        <v>54</v>
      </c>
      <c r="Y231" s="61" t="s">
        <v>2176</v>
      </c>
      <c r="Z231" s="65">
        <v>1</v>
      </c>
      <c r="AA231" s="61" t="s">
        <v>78</v>
      </c>
      <c r="AB231" s="61" t="s">
        <v>2179</v>
      </c>
      <c r="AC231" s="61" t="s">
        <v>2167</v>
      </c>
      <c r="AD231" s="61" t="s">
        <v>2180</v>
      </c>
      <c r="AE231" s="65" t="s">
        <v>79</v>
      </c>
      <c r="AF231" s="65">
        <v>2</v>
      </c>
      <c r="AG231" s="62">
        <v>450000</v>
      </c>
    </row>
    <row r="232" spans="1:33" ht="235.85" customHeight="1" x14ac:dyDescent="0.25">
      <c r="A232" s="61" t="s">
        <v>2163</v>
      </c>
      <c r="B232" s="61" t="s">
        <v>2164</v>
      </c>
      <c r="C232" s="61" t="s">
        <v>33</v>
      </c>
      <c r="D232" s="61" t="s">
        <v>2165</v>
      </c>
      <c r="E232" s="61" t="s">
        <v>279</v>
      </c>
      <c r="F232" s="61" t="s">
        <v>45</v>
      </c>
      <c r="G232" s="61" t="s">
        <v>56</v>
      </c>
      <c r="H232" s="61" t="s">
        <v>2166</v>
      </c>
      <c r="I232" s="61" t="s">
        <v>2167</v>
      </c>
      <c r="J232" s="61" t="s">
        <v>2168</v>
      </c>
      <c r="K232" s="61" t="s">
        <v>2115</v>
      </c>
      <c r="L232" s="61" t="s">
        <v>2169</v>
      </c>
      <c r="M232" s="61" t="s">
        <v>2170</v>
      </c>
      <c r="N232" s="61" t="s">
        <v>2171</v>
      </c>
      <c r="O232" s="61" t="s">
        <v>2172</v>
      </c>
      <c r="P232" s="61" t="s">
        <v>2173</v>
      </c>
      <c r="Q232" s="61"/>
      <c r="R232" s="61" t="s">
        <v>2174</v>
      </c>
      <c r="S232" s="61" t="s">
        <v>2081</v>
      </c>
      <c r="T232" s="61" t="s">
        <v>2175</v>
      </c>
      <c r="U232" s="61" t="s">
        <v>232</v>
      </c>
      <c r="V232" s="61" t="s">
        <v>232</v>
      </c>
      <c r="W232" s="61" t="s">
        <v>232</v>
      </c>
      <c r="X232" s="61" t="s">
        <v>54</v>
      </c>
      <c r="Y232" s="61" t="s">
        <v>2176</v>
      </c>
      <c r="Z232" s="65">
        <v>2</v>
      </c>
      <c r="AA232" s="61" t="s">
        <v>78</v>
      </c>
      <c r="AB232" s="61" t="s">
        <v>2178</v>
      </c>
      <c r="AC232" s="61" t="s">
        <v>2167</v>
      </c>
      <c r="AD232" s="61" t="s">
        <v>233</v>
      </c>
      <c r="AE232" s="65" t="s">
        <v>79</v>
      </c>
      <c r="AF232" s="65">
        <v>1</v>
      </c>
      <c r="AG232" s="62">
        <v>265000</v>
      </c>
    </row>
    <row r="233" spans="1:33" ht="235.85" customHeight="1" x14ac:dyDescent="0.25">
      <c r="A233" s="61" t="s">
        <v>2163</v>
      </c>
      <c r="B233" s="61" t="s">
        <v>2164</v>
      </c>
      <c r="C233" s="61" t="s">
        <v>33</v>
      </c>
      <c r="D233" s="61" t="s">
        <v>2165</v>
      </c>
      <c r="E233" s="61" t="s">
        <v>279</v>
      </c>
      <c r="F233" s="61" t="s">
        <v>45</v>
      </c>
      <c r="G233" s="61" t="s">
        <v>56</v>
      </c>
      <c r="H233" s="61" t="s">
        <v>2166</v>
      </c>
      <c r="I233" s="61" t="s">
        <v>2167</v>
      </c>
      <c r="J233" s="61" t="s">
        <v>2168</v>
      </c>
      <c r="K233" s="61" t="s">
        <v>2115</v>
      </c>
      <c r="L233" s="61" t="s">
        <v>2169</v>
      </c>
      <c r="M233" s="61" t="s">
        <v>2170</v>
      </c>
      <c r="N233" s="61" t="s">
        <v>2171</v>
      </c>
      <c r="O233" s="61" t="s">
        <v>2172</v>
      </c>
      <c r="P233" s="61" t="s">
        <v>2173</v>
      </c>
      <c r="Q233" s="61"/>
      <c r="R233" s="61" t="s">
        <v>2174</v>
      </c>
      <c r="S233" s="61" t="s">
        <v>2081</v>
      </c>
      <c r="T233" s="61" t="s">
        <v>2175</v>
      </c>
      <c r="U233" s="61" t="s">
        <v>232</v>
      </c>
      <c r="V233" s="61" t="s">
        <v>232</v>
      </c>
      <c r="W233" s="61" t="s">
        <v>232</v>
      </c>
      <c r="X233" s="61" t="s">
        <v>54</v>
      </c>
      <c r="Y233" s="61" t="s">
        <v>2176</v>
      </c>
      <c r="Z233" s="65">
        <v>3</v>
      </c>
      <c r="AA233" s="61" t="s">
        <v>78</v>
      </c>
      <c r="AB233" s="61" t="s">
        <v>2177</v>
      </c>
      <c r="AC233" s="61" t="s">
        <v>2167</v>
      </c>
      <c r="AD233" s="61" t="s">
        <v>233</v>
      </c>
      <c r="AE233" s="65" t="s">
        <v>79</v>
      </c>
      <c r="AF233" s="65">
        <v>2</v>
      </c>
      <c r="AG233" s="62">
        <v>525000</v>
      </c>
    </row>
    <row r="234" spans="1:33" ht="235.85" customHeight="1" x14ac:dyDescent="0.25">
      <c r="A234" s="61" t="s">
        <v>2181</v>
      </c>
      <c r="B234" s="61" t="s">
        <v>2182</v>
      </c>
      <c r="C234" s="61" t="s">
        <v>33</v>
      </c>
      <c r="D234" s="61" t="s">
        <v>2183</v>
      </c>
      <c r="E234" s="61" t="s">
        <v>248</v>
      </c>
      <c r="F234" s="61" t="s">
        <v>34</v>
      </c>
      <c r="G234" s="61" t="s">
        <v>35</v>
      </c>
      <c r="H234" s="61" t="s">
        <v>2184</v>
      </c>
      <c r="I234" s="61" t="s">
        <v>2185</v>
      </c>
      <c r="J234" s="61" t="s">
        <v>2186</v>
      </c>
      <c r="K234" s="61" t="s">
        <v>2187</v>
      </c>
      <c r="L234" s="61" t="s">
        <v>2188</v>
      </c>
      <c r="M234" s="61" t="s">
        <v>2189</v>
      </c>
      <c r="N234" s="61" t="s">
        <v>2190</v>
      </c>
      <c r="O234" s="61" t="s">
        <v>2191</v>
      </c>
      <c r="P234" s="61" t="s">
        <v>2192</v>
      </c>
      <c r="Q234" s="61" t="s">
        <v>2193</v>
      </c>
      <c r="R234" s="61" t="s">
        <v>2194</v>
      </c>
      <c r="S234" s="61" t="s">
        <v>917</v>
      </c>
      <c r="T234" s="61" t="s">
        <v>2195</v>
      </c>
      <c r="U234" s="61" t="s">
        <v>232</v>
      </c>
      <c r="V234" s="61" t="s">
        <v>232</v>
      </c>
      <c r="W234" s="61" t="s">
        <v>234</v>
      </c>
      <c r="X234" s="61" t="s">
        <v>49</v>
      </c>
      <c r="Y234" s="61" t="s">
        <v>2196</v>
      </c>
      <c r="Z234" s="65">
        <v>1</v>
      </c>
      <c r="AA234" s="61" t="s">
        <v>2197</v>
      </c>
      <c r="AB234" s="61" t="s">
        <v>2198</v>
      </c>
      <c r="AC234" s="61" t="s">
        <v>2185</v>
      </c>
      <c r="AD234" s="61" t="s">
        <v>233</v>
      </c>
      <c r="AE234" s="65" t="s">
        <v>253</v>
      </c>
      <c r="AF234" s="65">
        <v>1</v>
      </c>
      <c r="AG234" s="62">
        <v>14800000</v>
      </c>
    </row>
    <row r="235" spans="1:33" ht="235.85" customHeight="1" x14ac:dyDescent="0.25">
      <c r="A235" s="61" t="s">
        <v>2181</v>
      </c>
      <c r="B235" s="61" t="s">
        <v>2182</v>
      </c>
      <c r="C235" s="61" t="s">
        <v>33</v>
      </c>
      <c r="D235" s="61" t="s">
        <v>2183</v>
      </c>
      <c r="E235" s="61" t="s">
        <v>248</v>
      </c>
      <c r="F235" s="61" t="s">
        <v>34</v>
      </c>
      <c r="G235" s="61" t="s">
        <v>35</v>
      </c>
      <c r="H235" s="61" t="s">
        <v>2184</v>
      </c>
      <c r="I235" s="61" t="s">
        <v>2185</v>
      </c>
      <c r="J235" s="61" t="s">
        <v>2186</v>
      </c>
      <c r="K235" s="61" t="s">
        <v>2187</v>
      </c>
      <c r="L235" s="61" t="s">
        <v>2188</v>
      </c>
      <c r="M235" s="61" t="s">
        <v>2189</v>
      </c>
      <c r="N235" s="61" t="s">
        <v>2190</v>
      </c>
      <c r="O235" s="61" t="s">
        <v>2191</v>
      </c>
      <c r="P235" s="61" t="s">
        <v>2192</v>
      </c>
      <c r="Q235" s="61" t="s">
        <v>2193</v>
      </c>
      <c r="R235" s="61" t="s">
        <v>2194</v>
      </c>
      <c r="S235" s="61" t="s">
        <v>917</v>
      </c>
      <c r="T235" s="61" t="s">
        <v>2195</v>
      </c>
      <c r="U235" s="61" t="s">
        <v>232</v>
      </c>
      <c r="V235" s="61" t="s">
        <v>232</v>
      </c>
      <c r="W235" s="61" t="s">
        <v>234</v>
      </c>
      <c r="X235" s="61" t="s">
        <v>49</v>
      </c>
      <c r="Y235" s="61" t="s">
        <v>2196</v>
      </c>
      <c r="Z235" s="65">
        <v>2</v>
      </c>
      <c r="AA235" s="61" t="s">
        <v>2197</v>
      </c>
      <c r="AB235" s="61" t="s">
        <v>2198</v>
      </c>
      <c r="AC235" s="61" t="s">
        <v>2185</v>
      </c>
      <c r="AD235" s="61" t="s">
        <v>233</v>
      </c>
      <c r="AE235" s="65" t="s">
        <v>253</v>
      </c>
      <c r="AF235" s="65">
        <v>1</v>
      </c>
      <c r="AG235" s="62">
        <v>8900000</v>
      </c>
    </row>
    <row r="236" spans="1:33" ht="235.85" customHeight="1" x14ac:dyDescent="0.25">
      <c r="A236" s="61" t="s">
        <v>2181</v>
      </c>
      <c r="B236" s="61" t="s">
        <v>2182</v>
      </c>
      <c r="C236" s="61" t="s">
        <v>33</v>
      </c>
      <c r="D236" s="61" t="s">
        <v>2183</v>
      </c>
      <c r="E236" s="61" t="s">
        <v>248</v>
      </c>
      <c r="F236" s="61" t="s">
        <v>34</v>
      </c>
      <c r="G236" s="61" t="s">
        <v>35</v>
      </c>
      <c r="H236" s="61" t="s">
        <v>2184</v>
      </c>
      <c r="I236" s="61" t="s">
        <v>2185</v>
      </c>
      <c r="J236" s="61" t="s">
        <v>2186</v>
      </c>
      <c r="K236" s="61" t="s">
        <v>2187</v>
      </c>
      <c r="L236" s="61" t="s">
        <v>2188</v>
      </c>
      <c r="M236" s="61" t="s">
        <v>2189</v>
      </c>
      <c r="N236" s="61" t="s">
        <v>2190</v>
      </c>
      <c r="O236" s="61" t="s">
        <v>2191</v>
      </c>
      <c r="P236" s="61" t="s">
        <v>2192</v>
      </c>
      <c r="Q236" s="61" t="s">
        <v>2193</v>
      </c>
      <c r="R236" s="61" t="s">
        <v>2194</v>
      </c>
      <c r="S236" s="61" t="s">
        <v>917</v>
      </c>
      <c r="T236" s="61" t="s">
        <v>2195</v>
      </c>
      <c r="U236" s="61" t="s">
        <v>232</v>
      </c>
      <c r="V236" s="61" t="s">
        <v>232</v>
      </c>
      <c r="W236" s="61" t="s">
        <v>234</v>
      </c>
      <c r="X236" s="61" t="s">
        <v>49</v>
      </c>
      <c r="Y236" s="61" t="s">
        <v>2196</v>
      </c>
      <c r="Z236" s="65">
        <v>3</v>
      </c>
      <c r="AA236" s="61" t="s">
        <v>2197</v>
      </c>
      <c r="AB236" s="61" t="s">
        <v>2198</v>
      </c>
      <c r="AC236" s="61" t="s">
        <v>2185</v>
      </c>
      <c r="AD236" s="61" t="s">
        <v>233</v>
      </c>
      <c r="AE236" s="65" t="s">
        <v>253</v>
      </c>
      <c r="AF236" s="65">
        <v>1</v>
      </c>
      <c r="AG236" s="62">
        <v>2960000</v>
      </c>
    </row>
    <row r="237" spans="1:33" ht="235.85" customHeight="1" x14ac:dyDescent="0.25">
      <c r="A237" s="61" t="s">
        <v>2181</v>
      </c>
      <c r="B237" s="61" t="s">
        <v>2182</v>
      </c>
      <c r="C237" s="61" t="s">
        <v>33</v>
      </c>
      <c r="D237" s="61" t="s">
        <v>2183</v>
      </c>
      <c r="E237" s="61" t="s">
        <v>248</v>
      </c>
      <c r="F237" s="61" t="s">
        <v>34</v>
      </c>
      <c r="G237" s="61" t="s">
        <v>35</v>
      </c>
      <c r="H237" s="61" t="s">
        <v>2184</v>
      </c>
      <c r="I237" s="61" t="s">
        <v>2185</v>
      </c>
      <c r="J237" s="61" t="s">
        <v>2186</v>
      </c>
      <c r="K237" s="61" t="s">
        <v>2187</v>
      </c>
      <c r="L237" s="61" t="s">
        <v>2188</v>
      </c>
      <c r="M237" s="61" t="s">
        <v>2189</v>
      </c>
      <c r="N237" s="61" t="s">
        <v>2190</v>
      </c>
      <c r="O237" s="61" t="s">
        <v>2191</v>
      </c>
      <c r="P237" s="61" t="s">
        <v>2192</v>
      </c>
      <c r="Q237" s="61" t="s">
        <v>2193</v>
      </c>
      <c r="R237" s="61" t="s">
        <v>2194</v>
      </c>
      <c r="S237" s="61" t="s">
        <v>917</v>
      </c>
      <c r="T237" s="61" t="s">
        <v>2195</v>
      </c>
      <c r="U237" s="61" t="s">
        <v>232</v>
      </c>
      <c r="V237" s="61" t="s">
        <v>232</v>
      </c>
      <c r="W237" s="61" t="s">
        <v>234</v>
      </c>
      <c r="X237" s="61" t="s">
        <v>49</v>
      </c>
      <c r="Y237" s="61" t="s">
        <v>2196</v>
      </c>
      <c r="Z237" s="65">
        <v>4</v>
      </c>
      <c r="AA237" s="61" t="s">
        <v>2197</v>
      </c>
      <c r="AB237" s="61" t="s">
        <v>2198</v>
      </c>
      <c r="AC237" s="61" t="s">
        <v>2185</v>
      </c>
      <c r="AD237" s="61" t="s">
        <v>233</v>
      </c>
      <c r="AE237" s="65" t="s">
        <v>253</v>
      </c>
      <c r="AF237" s="65">
        <v>1</v>
      </c>
      <c r="AG237" s="62">
        <v>1</v>
      </c>
    </row>
    <row r="238" spans="1:33" ht="235.85" customHeight="1" x14ac:dyDescent="0.25">
      <c r="A238" s="61" t="s">
        <v>2181</v>
      </c>
      <c r="B238" s="61" t="s">
        <v>2182</v>
      </c>
      <c r="C238" s="61" t="s">
        <v>33</v>
      </c>
      <c r="D238" s="61" t="s">
        <v>2183</v>
      </c>
      <c r="E238" s="61" t="s">
        <v>248</v>
      </c>
      <c r="F238" s="61" t="s">
        <v>34</v>
      </c>
      <c r="G238" s="61" t="s">
        <v>35</v>
      </c>
      <c r="H238" s="61" t="s">
        <v>2184</v>
      </c>
      <c r="I238" s="61" t="s">
        <v>2185</v>
      </c>
      <c r="J238" s="61" t="s">
        <v>2186</v>
      </c>
      <c r="K238" s="61" t="s">
        <v>2187</v>
      </c>
      <c r="L238" s="61" t="s">
        <v>2188</v>
      </c>
      <c r="M238" s="61" t="s">
        <v>2189</v>
      </c>
      <c r="N238" s="61" t="s">
        <v>2190</v>
      </c>
      <c r="O238" s="61" t="s">
        <v>2191</v>
      </c>
      <c r="P238" s="61" t="s">
        <v>2192</v>
      </c>
      <c r="Q238" s="61" t="s">
        <v>2193</v>
      </c>
      <c r="R238" s="61" t="s">
        <v>2194</v>
      </c>
      <c r="S238" s="61" t="s">
        <v>917</v>
      </c>
      <c r="T238" s="61" t="s">
        <v>2195</v>
      </c>
      <c r="U238" s="61" t="s">
        <v>232</v>
      </c>
      <c r="V238" s="61" t="s">
        <v>232</v>
      </c>
      <c r="W238" s="61" t="s">
        <v>234</v>
      </c>
      <c r="X238" s="61" t="s">
        <v>49</v>
      </c>
      <c r="Y238" s="61" t="s">
        <v>2196</v>
      </c>
      <c r="Z238" s="65">
        <v>5</v>
      </c>
      <c r="AA238" s="61" t="s">
        <v>2197</v>
      </c>
      <c r="AB238" s="61" t="s">
        <v>2198</v>
      </c>
      <c r="AC238" s="61" t="s">
        <v>2185</v>
      </c>
      <c r="AD238" s="61" t="s">
        <v>233</v>
      </c>
      <c r="AE238" s="65" t="s">
        <v>253</v>
      </c>
      <c r="AF238" s="65">
        <v>1</v>
      </c>
      <c r="AG238" s="62">
        <v>1</v>
      </c>
    </row>
    <row r="239" spans="1:33" ht="235.85" customHeight="1" x14ac:dyDescent="0.25">
      <c r="A239" s="61" t="s">
        <v>2199</v>
      </c>
      <c r="B239" s="61" t="s">
        <v>2200</v>
      </c>
      <c r="C239" s="61" t="s">
        <v>33</v>
      </c>
      <c r="D239" s="61" t="s">
        <v>2201</v>
      </c>
      <c r="E239" s="61" t="s">
        <v>279</v>
      </c>
      <c r="F239" s="61" t="s">
        <v>34</v>
      </c>
      <c r="G239" s="61" t="s">
        <v>35</v>
      </c>
      <c r="H239" s="61" t="s">
        <v>2202</v>
      </c>
      <c r="I239" s="61" t="s">
        <v>2203</v>
      </c>
      <c r="J239" s="61" t="s">
        <v>2204</v>
      </c>
      <c r="K239" s="61" t="s">
        <v>2205</v>
      </c>
      <c r="L239" s="61" t="s">
        <v>2206</v>
      </c>
      <c r="M239" s="61" t="s">
        <v>2207</v>
      </c>
      <c r="N239" s="61" t="s">
        <v>2208</v>
      </c>
      <c r="O239" s="61" t="s">
        <v>2209</v>
      </c>
      <c r="P239" s="61" t="s">
        <v>2210</v>
      </c>
      <c r="Q239" s="61"/>
      <c r="R239" s="61" t="s">
        <v>2211</v>
      </c>
      <c r="S239" s="61" t="s">
        <v>2212</v>
      </c>
      <c r="T239" s="61" t="s">
        <v>2213</v>
      </c>
      <c r="U239" s="61" t="s">
        <v>232</v>
      </c>
      <c r="V239" s="61" t="s">
        <v>232</v>
      </c>
      <c r="W239" s="61" t="s">
        <v>2214</v>
      </c>
      <c r="X239" s="61" t="s">
        <v>51</v>
      </c>
      <c r="Y239" s="61" t="s">
        <v>2215</v>
      </c>
      <c r="Z239" s="65">
        <v>1</v>
      </c>
      <c r="AA239" s="61" t="s">
        <v>2216</v>
      </c>
      <c r="AB239" s="61" t="s">
        <v>2217</v>
      </c>
      <c r="AC239" s="61" t="s">
        <v>2203</v>
      </c>
      <c r="AD239" s="61" t="s">
        <v>233</v>
      </c>
      <c r="AE239" s="65" t="s">
        <v>86</v>
      </c>
      <c r="AF239" s="65">
        <v>1</v>
      </c>
      <c r="AG239" s="62">
        <v>11300000</v>
      </c>
    </row>
    <row r="240" spans="1:33" ht="235.85" customHeight="1" x14ac:dyDescent="0.25">
      <c r="A240" s="61" t="s">
        <v>2218</v>
      </c>
      <c r="B240" s="61" t="s">
        <v>2219</v>
      </c>
      <c r="C240" s="61" t="s">
        <v>33</v>
      </c>
      <c r="D240" s="61" t="s">
        <v>2220</v>
      </c>
      <c r="E240" s="61" t="s">
        <v>279</v>
      </c>
      <c r="F240" s="61" t="s">
        <v>34</v>
      </c>
      <c r="G240" s="61" t="s">
        <v>35</v>
      </c>
      <c r="H240" s="61" t="s">
        <v>165</v>
      </c>
      <c r="I240" s="61" t="s">
        <v>2221</v>
      </c>
      <c r="J240" s="61" t="s">
        <v>2222</v>
      </c>
      <c r="K240" s="61" t="s">
        <v>2223</v>
      </c>
      <c r="L240" s="61" t="s">
        <v>2224</v>
      </c>
      <c r="M240" s="61" t="s">
        <v>2225</v>
      </c>
      <c r="N240" s="61" t="s">
        <v>2226</v>
      </c>
      <c r="O240" s="61" t="s">
        <v>2227</v>
      </c>
      <c r="P240" s="61" t="s">
        <v>2228</v>
      </c>
      <c r="Q240" s="61"/>
      <c r="R240" s="61" t="s">
        <v>2229</v>
      </c>
      <c r="S240" s="61" t="s">
        <v>1255</v>
      </c>
      <c r="T240" s="61" t="s">
        <v>2230</v>
      </c>
      <c r="U240" s="61" t="s">
        <v>232</v>
      </c>
      <c r="V240" s="61" t="s">
        <v>232</v>
      </c>
      <c r="W240" s="61" t="s">
        <v>232</v>
      </c>
      <c r="X240" s="61" t="s">
        <v>57</v>
      </c>
      <c r="Y240" s="61" t="s">
        <v>2231</v>
      </c>
      <c r="Z240" s="65">
        <v>1</v>
      </c>
      <c r="AA240" s="61" t="s">
        <v>92</v>
      </c>
      <c r="AB240" s="61" t="s">
        <v>117</v>
      </c>
      <c r="AC240" s="61" t="s">
        <v>2221</v>
      </c>
      <c r="AD240" s="61" t="s">
        <v>233</v>
      </c>
      <c r="AE240" s="65" t="s">
        <v>93</v>
      </c>
      <c r="AF240" s="65">
        <v>1</v>
      </c>
      <c r="AG240" s="62">
        <v>4500000</v>
      </c>
    </row>
    <row r="241" spans="1:33" ht="235.85" customHeight="1" x14ac:dyDescent="0.25">
      <c r="A241" s="61" t="s">
        <v>2232</v>
      </c>
      <c r="B241" s="61" t="s">
        <v>2233</v>
      </c>
      <c r="C241" s="61" t="s">
        <v>33</v>
      </c>
      <c r="D241" s="61" t="s">
        <v>2234</v>
      </c>
      <c r="E241" s="61" t="s">
        <v>559</v>
      </c>
      <c r="F241" s="61" t="s">
        <v>34</v>
      </c>
      <c r="G241" s="61" t="s">
        <v>35</v>
      </c>
      <c r="H241" s="61" t="s">
        <v>2235</v>
      </c>
      <c r="I241" s="61" t="s">
        <v>2236</v>
      </c>
      <c r="J241" s="61" t="s">
        <v>2237</v>
      </c>
      <c r="K241" s="61" t="s">
        <v>2238</v>
      </c>
      <c r="L241" s="61" t="s">
        <v>2239</v>
      </c>
      <c r="M241" s="61" t="s">
        <v>2240</v>
      </c>
      <c r="N241" s="61" t="s">
        <v>2241</v>
      </c>
      <c r="O241" s="61" t="s">
        <v>2242</v>
      </c>
      <c r="P241" s="61" t="s">
        <v>2243</v>
      </c>
      <c r="Q241" s="61"/>
      <c r="R241" s="61" t="s">
        <v>2244</v>
      </c>
      <c r="S241" s="61" t="s">
        <v>917</v>
      </c>
      <c r="T241" s="61" t="s">
        <v>2245</v>
      </c>
      <c r="U241" s="61" t="s">
        <v>232</v>
      </c>
      <c r="V241" s="61" t="s">
        <v>232</v>
      </c>
      <c r="W241" s="61" t="s">
        <v>232</v>
      </c>
      <c r="X241" s="61" t="s">
        <v>49</v>
      </c>
      <c r="Y241" s="61" t="s">
        <v>2246</v>
      </c>
      <c r="Z241" s="65">
        <v>1</v>
      </c>
      <c r="AA241" s="61" t="s">
        <v>92</v>
      </c>
      <c r="AB241" s="61" t="s">
        <v>117</v>
      </c>
      <c r="AC241" s="61" t="s">
        <v>2236</v>
      </c>
      <c r="AD241" s="61" t="s">
        <v>233</v>
      </c>
      <c r="AE241" s="65" t="s">
        <v>93</v>
      </c>
      <c r="AF241" s="65">
        <v>1</v>
      </c>
      <c r="AG241" s="62">
        <v>1233180</v>
      </c>
    </row>
    <row r="242" spans="1:33" ht="235.85" customHeight="1" x14ac:dyDescent="0.25">
      <c r="A242" s="61" t="s">
        <v>2247</v>
      </c>
      <c r="B242" s="61" t="s">
        <v>2248</v>
      </c>
      <c r="C242" s="61" t="s">
        <v>33</v>
      </c>
      <c r="D242" s="61" t="s">
        <v>2249</v>
      </c>
      <c r="E242" s="61" t="s">
        <v>279</v>
      </c>
      <c r="F242" s="61" t="s">
        <v>34</v>
      </c>
      <c r="G242" s="61" t="s">
        <v>42</v>
      </c>
      <c r="H242" s="61" t="s">
        <v>2250</v>
      </c>
      <c r="I242" s="61" t="s">
        <v>2251</v>
      </c>
      <c r="J242" s="61" t="s">
        <v>2252</v>
      </c>
      <c r="K242" s="61" t="s">
        <v>2253</v>
      </c>
      <c r="L242" s="61" t="s">
        <v>2254</v>
      </c>
      <c r="M242" s="61" t="s">
        <v>2255</v>
      </c>
      <c r="N242" s="61" t="s">
        <v>2256</v>
      </c>
      <c r="O242" s="61" t="s">
        <v>2257</v>
      </c>
      <c r="P242" s="61" t="s">
        <v>2258</v>
      </c>
      <c r="Q242" s="61" t="s">
        <v>2259</v>
      </c>
      <c r="R242" s="61" t="s">
        <v>2260</v>
      </c>
      <c r="S242" s="61" t="s">
        <v>426</v>
      </c>
      <c r="T242" s="61" t="s">
        <v>2261</v>
      </c>
      <c r="U242" s="61" t="s">
        <v>232</v>
      </c>
      <c r="V242" s="61" t="s">
        <v>232</v>
      </c>
      <c r="W242" s="61" t="s">
        <v>247</v>
      </c>
      <c r="X242" s="61" t="s">
        <v>36</v>
      </c>
      <c r="Y242" s="61" t="s">
        <v>2262</v>
      </c>
      <c r="Z242" s="65">
        <v>1</v>
      </c>
      <c r="AA242" s="61" t="s">
        <v>55</v>
      </c>
      <c r="AB242" s="61" t="s">
        <v>2263</v>
      </c>
      <c r="AC242" s="61" t="s">
        <v>2251</v>
      </c>
      <c r="AD242" s="61" t="s">
        <v>233</v>
      </c>
      <c r="AE242" s="65" t="s">
        <v>38</v>
      </c>
      <c r="AF242" s="65">
        <v>2</v>
      </c>
      <c r="AG242" s="62">
        <v>750000</v>
      </c>
    </row>
    <row r="243" spans="1:33" ht="235.85" customHeight="1" x14ac:dyDescent="0.25">
      <c r="A243" s="61" t="s">
        <v>2247</v>
      </c>
      <c r="B243" s="61" t="s">
        <v>2248</v>
      </c>
      <c r="C243" s="61" t="s">
        <v>33</v>
      </c>
      <c r="D243" s="61" t="s">
        <v>2249</v>
      </c>
      <c r="E243" s="61" t="s">
        <v>279</v>
      </c>
      <c r="F243" s="61" t="s">
        <v>34</v>
      </c>
      <c r="G243" s="61" t="s">
        <v>42</v>
      </c>
      <c r="H243" s="61" t="s">
        <v>2250</v>
      </c>
      <c r="I243" s="61" t="s">
        <v>2251</v>
      </c>
      <c r="J243" s="61" t="s">
        <v>2252</v>
      </c>
      <c r="K243" s="61" t="s">
        <v>2253</v>
      </c>
      <c r="L243" s="61" t="s">
        <v>2254</v>
      </c>
      <c r="M243" s="61" t="s">
        <v>2255</v>
      </c>
      <c r="N243" s="61" t="s">
        <v>2256</v>
      </c>
      <c r="O243" s="61" t="s">
        <v>2257</v>
      </c>
      <c r="P243" s="61" t="s">
        <v>2258</v>
      </c>
      <c r="Q243" s="61" t="s">
        <v>2259</v>
      </c>
      <c r="R243" s="61" t="s">
        <v>2260</v>
      </c>
      <c r="S243" s="61" t="s">
        <v>426</v>
      </c>
      <c r="T243" s="61" t="s">
        <v>2261</v>
      </c>
      <c r="U243" s="61" t="s">
        <v>232</v>
      </c>
      <c r="V243" s="61" t="s">
        <v>232</v>
      </c>
      <c r="W243" s="61" t="s">
        <v>247</v>
      </c>
      <c r="X243" s="61" t="s">
        <v>36</v>
      </c>
      <c r="Y243" s="61" t="s">
        <v>2262</v>
      </c>
      <c r="Z243" s="65">
        <v>2</v>
      </c>
      <c r="AA243" s="61" t="s">
        <v>55</v>
      </c>
      <c r="AB243" s="61" t="s">
        <v>2264</v>
      </c>
      <c r="AC243" s="61" t="s">
        <v>2251</v>
      </c>
      <c r="AD243" s="61" t="s">
        <v>233</v>
      </c>
      <c r="AE243" s="65" t="s">
        <v>2265</v>
      </c>
      <c r="AF243" s="65">
        <v>1</v>
      </c>
      <c r="AG243" s="62">
        <v>900000</v>
      </c>
    </row>
    <row r="244" spans="1:33" ht="235.85" customHeight="1" x14ac:dyDescent="0.25">
      <c r="A244" s="61" t="s">
        <v>2266</v>
      </c>
      <c r="B244" s="61" t="s">
        <v>2267</v>
      </c>
      <c r="C244" s="61" t="s">
        <v>33</v>
      </c>
      <c r="D244" s="61" t="s">
        <v>2268</v>
      </c>
      <c r="E244" s="61" t="s">
        <v>279</v>
      </c>
      <c r="F244" s="61" t="s">
        <v>34</v>
      </c>
      <c r="G244" s="61" t="s">
        <v>35</v>
      </c>
      <c r="H244" s="61" t="s">
        <v>2269</v>
      </c>
      <c r="I244" s="61" t="s">
        <v>2270</v>
      </c>
      <c r="J244" s="61" t="s">
        <v>2271</v>
      </c>
      <c r="K244" s="61" t="s">
        <v>2272</v>
      </c>
      <c r="L244" s="61" t="s">
        <v>2273</v>
      </c>
      <c r="M244" s="61" t="s">
        <v>2274</v>
      </c>
      <c r="N244" s="61" t="s">
        <v>2275</v>
      </c>
      <c r="O244" s="61" t="s">
        <v>2276</v>
      </c>
      <c r="P244" s="61" t="s">
        <v>2277</v>
      </c>
      <c r="Q244" s="61"/>
      <c r="R244" s="61" t="s">
        <v>2278</v>
      </c>
      <c r="S244" s="61" t="s">
        <v>1031</v>
      </c>
      <c r="T244" s="61" t="s">
        <v>2279</v>
      </c>
      <c r="U244" s="61" t="s">
        <v>232</v>
      </c>
      <c r="V244" s="61" t="s">
        <v>232</v>
      </c>
      <c r="W244" s="61" t="s">
        <v>232</v>
      </c>
      <c r="X244" s="61" t="s">
        <v>85</v>
      </c>
      <c r="Y244" s="61" t="s">
        <v>2280</v>
      </c>
      <c r="Z244" s="65">
        <v>1</v>
      </c>
      <c r="AA244" s="61" t="s">
        <v>87</v>
      </c>
      <c r="AB244" s="61" t="s">
        <v>88</v>
      </c>
      <c r="AC244" s="61" t="s">
        <v>2270</v>
      </c>
      <c r="AD244" s="61" t="s">
        <v>233</v>
      </c>
      <c r="AE244" s="65" t="s">
        <v>89</v>
      </c>
      <c r="AF244" s="65">
        <v>1</v>
      </c>
      <c r="AG244" s="62">
        <v>355000</v>
      </c>
    </row>
    <row r="245" spans="1:33" ht="235.85" customHeight="1" x14ac:dyDescent="0.25">
      <c r="A245" s="61" t="s">
        <v>2281</v>
      </c>
      <c r="B245" s="61" t="s">
        <v>2282</v>
      </c>
      <c r="C245" s="61" t="s">
        <v>33</v>
      </c>
      <c r="D245" s="61" t="s">
        <v>2283</v>
      </c>
      <c r="E245" s="61" t="s">
        <v>279</v>
      </c>
      <c r="F245" s="61" t="s">
        <v>34</v>
      </c>
      <c r="G245" s="61" t="s">
        <v>35</v>
      </c>
      <c r="H245" s="61" t="s">
        <v>2284</v>
      </c>
      <c r="I245" s="61" t="s">
        <v>2285</v>
      </c>
      <c r="J245" s="61" t="s">
        <v>2286</v>
      </c>
      <c r="K245" s="61" t="s">
        <v>2287</v>
      </c>
      <c r="L245" s="61" t="s">
        <v>2288</v>
      </c>
      <c r="M245" s="61" t="s">
        <v>2289</v>
      </c>
      <c r="N245" s="61" t="s">
        <v>2290</v>
      </c>
      <c r="O245" s="61" t="s">
        <v>2291</v>
      </c>
      <c r="P245" s="61" t="s">
        <v>2292</v>
      </c>
      <c r="Q245" s="61"/>
      <c r="R245" s="61" t="s">
        <v>2293</v>
      </c>
      <c r="S245" s="61" t="s">
        <v>2294</v>
      </c>
      <c r="T245" s="61" t="s">
        <v>2295</v>
      </c>
      <c r="U245" s="61" t="s">
        <v>257</v>
      </c>
      <c r="V245" s="61" t="s">
        <v>257</v>
      </c>
      <c r="W245" s="61" t="s">
        <v>257</v>
      </c>
      <c r="X245" s="61" t="s">
        <v>36</v>
      </c>
      <c r="Y245" s="61" t="s">
        <v>2296</v>
      </c>
      <c r="Z245" s="65">
        <v>1</v>
      </c>
      <c r="AA245" s="61" t="s">
        <v>2297</v>
      </c>
      <c r="AB245" s="61" t="s">
        <v>2298</v>
      </c>
      <c r="AC245" s="61" t="s">
        <v>2285</v>
      </c>
      <c r="AD245" s="61" t="s">
        <v>2299</v>
      </c>
      <c r="AE245" s="65" t="s">
        <v>68</v>
      </c>
      <c r="AF245" s="65">
        <v>1</v>
      </c>
      <c r="AG245" s="62">
        <v>3609850</v>
      </c>
    </row>
    <row r="246" spans="1:33" ht="235.85" customHeight="1" x14ac:dyDescent="0.25">
      <c r="A246" s="61" t="s">
        <v>2300</v>
      </c>
      <c r="B246" s="61" t="s">
        <v>2301</v>
      </c>
      <c r="C246" s="61" t="s">
        <v>33</v>
      </c>
      <c r="D246" s="61" t="s">
        <v>2302</v>
      </c>
      <c r="E246" s="61" t="s">
        <v>279</v>
      </c>
      <c r="F246" s="61" t="s">
        <v>34</v>
      </c>
      <c r="G246" s="61" t="s">
        <v>42</v>
      </c>
      <c r="H246" s="61" t="s">
        <v>2303</v>
      </c>
      <c r="I246" s="61" t="s">
        <v>2304</v>
      </c>
      <c r="J246" s="61" t="s">
        <v>2305</v>
      </c>
      <c r="K246" s="61" t="s">
        <v>2306</v>
      </c>
      <c r="L246" s="61" t="s">
        <v>2307</v>
      </c>
      <c r="M246" s="61" t="s">
        <v>2308</v>
      </c>
      <c r="N246" s="61" t="s">
        <v>2309</v>
      </c>
      <c r="O246" s="61" t="s">
        <v>2310</v>
      </c>
      <c r="P246" s="61" t="s">
        <v>2311</v>
      </c>
      <c r="Q246" s="61" t="s">
        <v>2312</v>
      </c>
      <c r="R246" s="61" t="s">
        <v>2313</v>
      </c>
      <c r="S246" s="61" t="s">
        <v>1775</v>
      </c>
      <c r="T246" s="61" t="s">
        <v>2314</v>
      </c>
      <c r="U246" s="61" t="s">
        <v>257</v>
      </c>
      <c r="V246" s="61" t="s">
        <v>257</v>
      </c>
      <c r="W246" s="61" t="s">
        <v>257</v>
      </c>
      <c r="X246" s="61" t="s">
        <v>36</v>
      </c>
      <c r="Y246" s="61" t="s">
        <v>2315</v>
      </c>
      <c r="Z246" s="65">
        <v>1</v>
      </c>
      <c r="AA246" s="61" t="s">
        <v>2316</v>
      </c>
      <c r="AB246" s="61" t="s">
        <v>2317</v>
      </c>
      <c r="AC246" s="61" t="s">
        <v>2304</v>
      </c>
      <c r="AD246" s="61" t="s">
        <v>2299</v>
      </c>
      <c r="AE246" s="65" t="s">
        <v>89</v>
      </c>
      <c r="AF246" s="65">
        <v>1</v>
      </c>
      <c r="AG246" s="62">
        <v>10800930.41</v>
      </c>
    </row>
    <row r="247" spans="1:33" ht="235.85" customHeight="1" x14ac:dyDescent="0.25">
      <c r="A247" s="61" t="s">
        <v>2318</v>
      </c>
      <c r="B247" s="61" t="s">
        <v>2319</v>
      </c>
      <c r="C247" s="61" t="s">
        <v>33</v>
      </c>
      <c r="D247" s="61" t="s">
        <v>2320</v>
      </c>
      <c r="E247" s="61" t="s">
        <v>279</v>
      </c>
      <c r="F247" s="61" t="s">
        <v>65</v>
      </c>
      <c r="G247" s="61" t="s">
        <v>35</v>
      </c>
      <c r="H247" s="61" t="s">
        <v>2321</v>
      </c>
      <c r="I247" s="61" t="s">
        <v>2322</v>
      </c>
      <c r="J247" s="61" t="s">
        <v>2323</v>
      </c>
      <c r="K247" s="61" t="s">
        <v>2324</v>
      </c>
      <c r="L247" s="61" t="s">
        <v>2325</v>
      </c>
      <c r="M247" s="61" t="s">
        <v>2326</v>
      </c>
      <c r="N247" s="61" t="s">
        <v>2327</v>
      </c>
      <c r="O247" s="61" t="s">
        <v>460</v>
      </c>
      <c r="P247" s="61" t="s">
        <v>460</v>
      </c>
      <c r="Q247" s="61" t="s">
        <v>2328</v>
      </c>
      <c r="R247" s="61" t="s">
        <v>2329</v>
      </c>
      <c r="S247" s="61" t="s">
        <v>788</v>
      </c>
      <c r="T247" s="61" t="s">
        <v>2330</v>
      </c>
      <c r="U247" s="61" t="s">
        <v>261</v>
      </c>
      <c r="V247" s="61" t="s">
        <v>259</v>
      </c>
      <c r="W247" s="61" t="s">
        <v>267</v>
      </c>
      <c r="X247" s="61" t="s">
        <v>57</v>
      </c>
      <c r="Y247" s="61" t="s">
        <v>2331</v>
      </c>
      <c r="Z247" s="65">
        <v>1</v>
      </c>
      <c r="AA247" s="61" t="s">
        <v>2332</v>
      </c>
      <c r="AB247" s="61" t="s">
        <v>2333</v>
      </c>
      <c r="AC247" s="61"/>
      <c r="AD247" s="61"/>
      <c r="AE247" s="65" t="s">
        <v>2334</v>
      </c>
      <c r="AF247" s="65">
        <v>1</v>
      </c>
      <c r="AG247" s="62">
        <v>502953.3</v>
      </c>
    </row>
    <row r="248" spans="1:33" ht="235.85" customHeight="1" x14ac:dyDescent="0.25">
      <c r="A248" s="61" t="s">
        <v>2335</v>
      </c>
      <c r="B248" s="61"/>
      <c r="C248" s="61" t="s">
        <v>159</v>
      </c>
      <c r="D248" s="61" t="s">
        <v>2336</v>
      </c>
      <c r="E248" s="61" t="s">
        <v>248</v>
      </c>
      <c r="F248" s="61" t="s">
        <v>45</v>
      </c>
      <c r="G248" s="61" t="s">
        <v>35</v>
      </c>
      <c r="H248" s="61" t="s">
        <v>2337</v>
      </c>
      <c r="I248" s="61" t="s">
        <v>2338</v>
      </c>
      <c r="J248" s="61" t="s">
        <v>2339</v>
      </c>
      <c r="K248" s="61" t="s">
        <v>2340</v>
      </c>
      <c r="L248" s="61" t="s">
        <v>2341</v>
      </c>
      <c r="M248" s="61" t="s">
        <v>2342</v>
      </c>
      <c r="N248" s="61" t="s">
        <v>2343</v>
      </c>
      <c r="O248" s="61" t="s">
        <v>460</v>
      </c>
      <c r="P248" s="61" t="s">
        <v>460</v>
      </c>
      <c r="Q248" s="61" t="s">
        <v>2344</v>
      </c>
      <c r="R248" s="61" t="s">
        <v>2345</v>
      </c>
      <c r="S248" s="61" t="s">
        <v>2346</v>
      </c>
      <c r="T248" s="61" t="s">
        <v>2347</v>
      </c>
      <c r="U248" s="61" t="s">
        <v>261</v>
      </c>
      <c r="V248" s="61" t="s">
        <v>259</v>
      </c>
      <c r="W248" s="61" t="s">
        <v>267</v>
      </c>
      <c r="X248" s="61"/>
      <c r="Y248" s="61" t="s">
        <v>2348</v>
      </c>
      <c r="Z248" s="65">
        <v>1</v>
      </c>
      <c r="AA248" s="61" t="s">
        <v>2332</v>
      </c>
      <c r="AB248" s="61" t="s">
        <v>2333</v>
      </c>
      <c r="AC248" s="61" t="s">
        <v>2338</v>
      </c>
      <c r="AD248" s="61" t="s">
        <v>263</v>
      </c>
      <c r="AE248" s="65" t="s">
        <v>2334</v>
      </c>
      <c r="AF248" s="65">
        <v>12</v>
      </c>
      <c r="AG248" s="62">
        <v>261991412.75999999</v>
      </c>
    </row>
    <row r="249" spans="1:33" ht="235.85" customHeight="1" x14ac:dyDescent="0.25">
      <c r="A249" s="61" t="s">
        <v>2349</v>
      </c>
      <c r="B249" s="61"/>
      <c r="C249" s="61" t="s">
        <v>81</v>
      </c>
      <c r="D249" s="61" t="s">
        <v>2350</v>
      </c>
      <c r="E249" s="61" t="s">
        <v>472</v>
      </c>
      <c r="F249" s="61" t="s">
        <v>65</v>
      </c>
      <c r="G249" s="61" t="s">
        <v>35</v>
      </c>
      <c r="H249" s="61" t="s">
        <v>2351</v>
      </c>
      <c r="I249" s="61" t="s">
        <v>2352</v>
      </c>
      <c r="J249" s="61" t="s">
        <v>2353</v>
      </c>
      <c r="K249" s="61" t="s">
        <v>2354</v>
      </c>
      <c r="L249" s="61" t="s">
        <v>2355</v>
      </c>
      <c r="M249" s="61" t="s">
        <v>2356</v>
      </c>
      <c r="N249" s="61" t="s">
        <v>2357</v>
      </c>
      <c r="O249" s="61" t="s">
        <v>460</v>
      </c>
      <c r="P249" s="61" t="s">
        <v>460</v>
      </c>
      <c r="Q249" s="61" t="s">
        <v>2358</v>
      </c>
      <c r="R249" s="61" t="s">
        <v>2359</v>
      </c>
      <c r="S249" s="61" t="s">
        <v>2360</v>
      </c>
      <c r="T249" s="61"/>
      <c r="U249" s="61" t="s">
        <v>261</v>
      </c>
      <c r="V249" s="61" t="s">
        <v>259</v>
      </c>
      <c r="W249" s="61" t="s">
        <v>267</v>
      </c>
      <c r="X249" s="61"/>
      <c r="Y249" s="61"/>
      <c r="Z249" s="65">
        <v>1</v>
      </c>
      <c r="AA249" s="61" t="s">
        <v>2361</v>
      </c>
      <c r="AB249" s="61" t="s">
        <v>2362</v>
      </c>
      <c r="AC249" s="61"/>
      <c r="AD249" s="61" t="s">
        <v>263</v>
      </c>
      <c r="AE249" s="65" t="s">
        <v>76</v>
      </c>
      <c r="AF249" s="65">
        <v>1</v>
      </c>
      <c r="AG249" s="62">
        <v>4582607.62</v>
      </c>
    </row>
    <row r="250" spans="1:33" ht="235.85" customHeight="1" x14ac:dyDescent="0.25">
      <c r="A250" s="61" t="s">
        <v>2349</v>
      </c>
      <c r="B250" s="61"/>
      <c r="C250" s="61" t="s">
        <v>81</v>
      </c>
      <c r="D250" s="61" t="s">
        <v>2350</v>
      </c>
      <c r="E250" s="61" t="s">
        <v>472</v>
      </c>
      <c r="F250" s="61" t="s">
        <v>65</v>
      </c>
      <c r="G250" s="61" t="s">
        <v>35</v>
      </c>
      <c r="H250" s="61" t="s">
        <v>2351</v>
      </c>
      <c r="I250" s="61" t="s">
        <v>2352</v>
      </c>
      <c r="J250" s="61" t="s">
        <v>2353</v>
      </c>
      <c r="K250" s="61" t="s">
        <v>2354</v>
      </c>
      <c r="L250" s="61" t="s">
        <v>2355</v>
      </c>
      <c r="M250" s="61" t="s">
        <v>2356</v>
      </c>
      <c r="N250" s="61" t="s">
        <v>2357</v>
      </c>
      <c r="O250" s="61" t="s">
        <v>460</v>
      </c>
      <c r="P250" s="61" t="s">
        <v>460</v>
      </c>
      <c r="Q250" s="61" t="s">
        <v>2358</v>
      </c>
      <c r="R250" s="61" t="s">
        <v>2359</v>
      </c>
      <c r="S250" s="61" t="s">
        <v>2360</v>
      </c>
      <c r="T250" s="61"/>
      <c r="U250" s="61" t="s">
        <v>261</v>
      </c>
      <c r="V250" s="61" t="s">
        <v>259</v>
      </c>
      <c r="W250" s="61" t="s">
        <v>267</v>
      </c>
      <c r="X250" s="61"/>
      <c r="Y250" s="61"/>
      <c r="Z250" s="65">
        <v>2</v>
      </c>
      <c r="AA250" s="61" t="s">
        <v>2361</v>
      </c>
      <c r="AB250" s="61" t="s">
        <v>2362</v>
      </c>
      <c r="AC250" s="61"/>
      <c r="AD250" s="61" t="s">
        <v>263</v>
      </c>
      <c r="AE250" s="65" t="s">
        <v>76</v>
      </c>
      <c r="AF250" s="65">
        <v>1</v>
      </c>
      <c r="AG250" s="62">
        <v>4715095.25</v>
      </c>
    </row>
    <row r="251" spans="1:33" ht="235.85" customHeight="1" x14ac:dyDescent="0.25">
      <c r="A251" s="61" t="s">
        <v>2363</v>
      </c>
      <c r="B251" s="61" t="s">
        <v>2364</v>
      </c>
      <c r="C251" s="61" t="s">
        <v>33</v>
      </c>
      <c r="D251" s="61" t="s">
        <v>2365</v>
      </c>
      <c r="E251" s="61" t="s">
        <v>279</v>
      </c>
      <c r="F251" s="61" t="s">
        <v>65</v>
      </c>
      <c r="G251" s="61" t="s">
        <v>35</v>
      </c>
      <c r="H251" s="61" t="s">
        <v>2366</v>
      </c>
      <c r="I251" s="61" t="s">
        <v>2367</v>
      </c>
      <c r="J251" s="61" t="s">
        <v>2368</v>
      </c>
      <c r="K251" s="61" t="s">
        <v>2369</v>
      </c>
      <c r="L251" s="61" t="s">
        <v>2370</v>
      </c>
      <c r="M251" s="61" t="s">
        <v>2371</v>
      </c>
      <c r="N251" s="61" t="s">
        <v>2372</v>
      </c>
      <c r="O251" s="61" t="s">
        <v>460</v>
      </c>
      <c r="P251" s="61" t="s">
        <v>460</v>
      </c>
      <c r="Q251" s="61" t="s">
        <v>2373</v>
      </c>
      <c r="R251" s="61" t="s">
        <v>2374</v>
      </c>
      <c r="S251" s="61" t="s">
        <v>2375</v>
      </c>
      <c r="T251" s="61" t="s">
        <v>2376</v>
      </c>
      <c r="U251" s="61" t="s">
        <v>261</v>
      </c>
      <c r="V251" s="61" t="s">
        <v>259</v>
      </c>
      <c r="W251" s="61" t="s">
        <v>273</v>
      </c>
      <c r="X251" s="61" t="s">
        <v>49</v>
      </c>
      <c r="Y251" s="61" t="s">
        <v>2377</v>
      </c>
      <c r="Z251" s="65">
        <v>1</v>
      </c>
      <c r="AA251" s="61" t="s">
        <v>2380</v>
      </c>
      <c r="AB251" s="61" t="s">
        <v>2381</v>
      </c>
      <c r="AC251" s="61"/>
      <c r="AD251" s="61"/>
      <c r="AE251" s="65" t="s">
        <v>125</v>
      </c>
      <c r="AF251" s="65">
        <v>1</v>
      </c>
      <c r="AG251" s="62">
        <v>53896.71</v>
      </c>
    </row>
    <row r="252" spans="1:33" ht="235.85" customHeight="1" x14ac:dyDescent="0.25">
      <c r="A252" s="61" t="s">
        <v>2363</v>
      </c>
      <c r="B252" s="61" t="s">
        <v>2364</v>
      </c>
      <c r="C252" s="61" t="s">
        <v>33</v>
      </c>
      <c r="D252" s="61" t="s">
        <v>2365</v>
      </c>
      <c r="E252" s="61" t="s">
        <v>279</v>
      </c>
      <c r="F252" s="61" t="s">
        <v>65</v>
      </c>
      <c r="G252" s="61" t="s">
        <v>35</v>
      </c>
      <c r="H252" s="61" t="s">
        <v>2366</v>
      </c>
      <c r="I252" s="61" t="s">
        <v>2367</v>
      </c>
      <c r="J252" s="61" t="s">
        <v>2368</v>
      </c>
      <c r="K252" s="61" t="s">
        <v>2369</v>
      </c>
      <c r="L252" s="61" t="s">
        <v>2370</v>
      </c>
      <c r="M252" s="61" t="s">
        <v>2371</v>
      </c>
      <c r="N252" s="61" t="s">
        <v>2372</v>
      </c>
      <c r="O252" s="61" t="s">
        <v>460</v>
      </c>
      <c r="P252" s="61" t="s">
        <v>460</v>
      </c>
      <c r="Q252" s="61" t="s">
        <v>2373</v>
      </c>
      <c r="R252" s="61" t="s">
        <v>2374</v>
      </c>
      <c r="S252" s="61" t="s">
        <v>2375</v>
      </c>
      <c r="T252" s="61" t="s">
        <v>2376</v>
      </c>
      <c r="U252" s="61" t="s">
        <v>261</v>
      </c>
      <c r="V252" s="61" t="s">
        <v>259</v>
      </c>
      <c r="W252" s="61" t="s">
        <v>273</v>
      </c>
      <c r="X252" s="61" t="s">
        <v>49</v>
      </c>
      <c r="Y252" s="61" t="s">
        <v>2377</v>
      </c>
      <c r="Z252" s="65">
        <v>2</v>
      </c>
      <c r="AA252" s="61" t="s">
        <v>2382</v>
      </c>
      <c r="AB252" s="61" t="s">
        <v>2383</v>
      </c>
      <c r="AC252" s="61"/>
      <c r="AD252" s="61"/>
      <c r="AE252" s="65" t="s">
        <v>70</v>
      </c>
      <c r="AF252" s="65">
        <v>1</v>
      </c>
      <c r="AG252" s="62">
        <v>5754.78</v>
      </c>
    </row>
    <row r="253" spans="1:33" ht="235.85" customHeight="1" x14ac:dyDescent="0.25">
      <c r="A253" s="61" t="s">
        <v>2363</v>
      </c>
      <c r="B253" s="61" t="s">
        <v>2364</v>
      </c>
      <c r="C253" s="61" t="s">
        <v>33</v>
      </c>
      <c r="D253" s="61" t="s">
        <v>2365</v>
      </c>
      <c r="E253" s="61" t="s">
        <v>279</v>
      </c>
      <c r="F253" s="61" t="s">
        <v>65</v>
      </c>
      <c r="G253" s="61" t="s">
        <v>35</v>
      </c>
      <c r="H253" s="61" t="s">
        <v>2366</v>
      </c>
      <c r="I253" s="61" t="s">
        <v>2367</v>
      </c>
      <c r="J253" s="61" t="s">
        <v>2368</v>
      </c>
      <c r="K253" s="61" t="s">
        <v>2369</v>
      </c>
      <c r="L253" s="61" t="s">
        <v>2370</v>
      </c>
      <c r="M253" s="61" t="s">
        <v>2371</v>
      </c>
      <c r="N253" s="61" t="s">
        <v>2372</v>
      </c>
      <c r="O253" s="61" t="s">
        <v>460</v>
      </c>
      <c r="P253" s="61" t="s">
        <v>460</v>
      </c>
      <c r="Q253" s="61" t="s">
        <v>2373</v>
      </c>
      <c r="R253" s="61" t="s">
        <v>2374</v>
      </c>
      <c r="S253" s="61" t="s">
        <v>2375</v>
      </c>
      <c r="T253" s="61" t="s">
        <v>2376</v>
      </c>
      <c r="U253" s="61" t="s">
        <v>261</v>
      </c>
      <c r="V253" s="61" t="s">
        <v>259</v>
      </c>
      <c r="W253" s="61" t="s">
        <v>273</v>
      </c>
      <c r="X253" s="61" t="s">
        <v>49</v>
      </c>
      <c r="Y253" s="61" t="s">
        <v>2377</v>
      </c>
      <c r="Z253" s="65">
        <v>3</v>
      </c>
      <c r="AA253" s="61" t="s">
        <v>2378</v>
      </c>
      <c r="AB253" s="61" t="s">
        <v>2379</v>
      </c>
      <c r="AC253" s="61"/>
      <c r="AD253" s="61"/>
      <c r="AE253" s="65" t="s">
        <v>260</v>
      </c>
      <c r="AF253" s="65">
        <v>1</v>
      </c>
      <c r="AG253" s="62">
        <v>1371.82</v>
      </c>
    </row>
    <row r="254" spans="1:33" ht="235.85" customHeight="1" x14ac:dyDescent="0.25">
      <c r="A254" s="61" t="s">
        <v>2384</v>
      </c>
      <c r="B254" s="61"/>
      <c r="C254" s="61" t="s">
        <v>159</v>
      </c>
      <c r="D254" s="61" t="s">
        <v>2385</v>
      </c>
      <c r="E254" s="61" t="s">
        <v>248</v>
      </c>
      <c r="F254" s="61" t="s">
        <v>65</v>
      </c>
      <c r="G254" s="61" t="s">
        <v>35</v>
      </c>
      <c r="H254" s="61" t="s">
        <v>2386</v>
      </c>
      <c r="I254" s="61" t="s">
        <v>2352</v>
      </c>
      <c r="J254" s="61" t="s">
        <v>2387</v>
      </c>
      <c r="K254" s="61" t="s">
        <v>2388</v>
      </c>
      <c r="L254" s="61" t="s">
        <v>2389</v>
      </c>
      <c r="M254" s="61" t="s">
        <v>2390</v>
      </c>
      <c r="N254" s="61" t="s">
        <v>2391</v>
      </c>
      <c r="O254" s="61" t="s">
        <v>460</v>
      </c>
      <c r="P254" s="61" t="s">
        <v>460</v>
      </c>
      <c r="Q254" s="61" t="s">
        <v>2392</v>
      </c>
      <c r="R254" s="61" t="s">
        <v>2393</v>
      </c>
      <c r="S254" s="61" t="s">
        <v>2394</v>
      </c>
      <c r="T254" s="61" t="s">
        <v>2395</v>
      </c>
      <c r="U254" s="61" t="s">
        <v>261</v>
      </c>
      <c r="V254" s="61" t="s">
        <v>259</v>
      </c>
      <c r="W254" s="61" t="s">
        <v>267</v>
      </c>
      <c r="X254" s="61"/>
      <c r="Y254" s="61" t="s">
        <v>2396</v>
      </c>
      <c r="Z254" s="65">
        <v>1</v>
      </c>
      <c r="AA254" s="61" t="s">
        <v>2361</v>
      </c>
      <c r="AB254" s="61" t="s">
        <v>2362</v>
      </c>
      <c r="AC254" s="61"/>
      <c r="AD254" s="61"/>
      <c r="AE254" s="65" t="s">
        <v>76</v>
      </c>
      <c r="AF254" s="65">
        <v>1</v>
      </c>
      <c r="AG254" s="62">
        <v>1</v>
      </c>
    </row>
    <row r="255" spans="1:33" ht="235.85" customHeight="1" x14ac:dyDescent="0.25">
      <c r="A255" s="61" t="s">
        <v>2384</v>
      </c>
      <c r="B255" s="61"/>
      <c r="C255" s="61" t="s">
        <v>159</v>
      </c>
      <c r="D255" s="61" t="s">
        <v>2385</v>
      </c>
      <c r="E255" s="61" t="s">
        <v>248</v>
      </c>
      <c r="F255" s="61" t="s">
        <v>65</v>
      </c>
      <c r="G255" s="61" t="s">
        <v>35</v>
      </c>
      <c r="H255" s="61" t="s">
        <v>2386</v>
      </c>
      <c r="I255" s="61" t="s">
        <v>2352</v>
      </c>
      <c r="J255" s="61" t="s">
        <v>2387</v>
      </c>
      <c r="K255" s="61" t="s">
        <v>2388</v>
      </c>
      <c r="L255" s="61" t="s">
        <v>2389</v>
      </c>
      <c r="M255" s="61" t="s">
        <v>2390</v>
      </c>
      <c r="N255" s="61" t="s">
        <v>2391</v>
      </c>
      <c r="O255" s="61" t="s">
        <v>460</v>
      </c>
      <c r="P255" s="61" t="s">
        <v>460</v>
      </c>
      <c r="Q255" s="61" t="s">
        <v>2392</v>
      </c>
      <c r="R255" s="61" t="s">
        <v>2393</v>
      </c>
      <c r="S255" s="61" t="s">
        <v>2394</v>
      </c>
      <c r="T255" s="61" t="s">
        <v>2395</v>
      </c>
      <c r="U255" s="61" t="s">
        <v>261</v>
      </c>
      <c r="V255" s="61" t="s">
        <v>259</v>
      </c>
      <c r="W255" s="61" t="s">
        <v>267</v>
      </c>
      <c r="X255" s="61"/>
      <c r="Y255" s="61" t="s">
        <v>2396</v>
      </c>
      <c r="Z255" s="65">
        <v>2</v>
      </c>
      <c r="AA255" s="61" t="s">
        <v>2361</v>
      </c>
      <c r="AB255" s="61" t="s">
        <v>2362</v>
      </c>
      <c r="AC255" s="61"/>
      <c r="AD255" s="61"/>
      <c r="AE255" s="65" t="s">
        <v>76</v>
      </c>
      <c r="AF255" s="65">
        <v>1</v>
      </c>
      <c r="AG255" s="62">
        <v>1</v>
      </c>
    </row>
    <row r="256" spans="1:33" ht="235.85" customHeight="1" x14ac:dyDescent="0.25">
      <c r="A256" s="61" t="s">
        <v>2384</v>
      </c>
      <c r="B256" s="61"/>
      <c r="C256" s="61" t="s">
        <v>159</v>
      </c>
      <c r="D256" s="61" t="s">
        <v>2385</v>
      </c>
      <c r="E256" s="61" t="s">
        <v>248</v>
      </c>
      <c r="F256" s="61" t="s">
        <v>65</v>
      </c>
      <c r="G256" s="61" t="s">
        <v>35</v>
      </c>
      <c r="H256" s="61" t="s">
        <v>2386</v>
      </c>
      <c r="I256" s="61" t="s">
        <v>2352</v>
      </c>
      <c r="J256" s="61" t="s">
        <v>2387</v>
      </c>
      <c r="K256" s="61" t="s">
        <v>2388</v>
      </c>
      <c r="L256" s="61" t="s">
        <v>2389</v>
      </c>
      <c r="M256" s="61" t="s">
        <v>2390</v>
      </c>
      <c r="N256" s="61" t="s">
        <v>2391</v>
      </c>
      <c r="O256" s="61" t="s">
        <v>460</v>
      </c>
      <c r="P256" s="61" t="s">
        <v>460</v>
      </c>
      <c r="Q256" s="61" t="s">
        <v>2392</v>
      </c>
      <c r="R256" s="61" t="s">
        <v>2393</v>
      </c>
      <c r="S256" s="61" t="s">
        <v>2394</v>
      </c>
      <c r="T256" s="61" t="s">
        <v>2395</v>
      </c>
      <c r="U256" s="61" t="s">
        <v>261</v>
      </c>
      <c r="V256" s="61" t="s">
        <v>259</v>
      </c>
      <c r="W256" s="61" t="s">
        <v>267</v>
      </c>
      <c r="X256" s="61"/>
      <c r="Y256" s="61" t="s">
        <v>2396</v>
      </c>
      <c r="Z256" s="65">
        <v>3</v>
      </c>
      <c r="AA256" s="61" t="s">
        <v>2361</v>
      </c>
      <c r="AB256" s="61" t="s">
        <v>2362</v>
      </c>
      <c r="AC256" s="61"/>
      <c r="AD256" s="61"/>
      <c r="AE256" s="65" t="s">
        <v>76</v>
      </c>
      <c r="AF256" s="65">
        <v>1</v>
      </c>
      <c r="AG256" s="62">
        <v>1</v>
      </c>
    </row>
    <row r="257" spans="1:33" ht="235.85" customHeight="1" x14ac:dyDescent="0.25">
      <c r="A257" s="61" t="s">
        <v>2384</v>
      </c>
      <c r="B257" s="61"/>
      <c r="C257" s="61" t="s">
        <v>159</v>
      </c>
      <c r="D257" s="61" t="s">
        <v>2385</v>
      </c>
      <c r="E257" s="61" t="s">
        <v>248</v>
      </c>
      <c r="F257" s="61" t="s">
        <v>65</v>
      </c>
      <c r="G257" s="61" t="s">
        <v>35</v>
      </c>
      <c r="H257" s="61" t="s">
        <v>2386</v>
      </c>
      <c r="I257" s="61" t="s">
        <v>2352</v>
      </c>
      <c r="J257" s="61" t="s">
        <v>2387</v>
      </c>
      <c r="K257" s="61" t="s">
        <v>2388</v>
      </c>
      <c r="L257" s="61" t="s">
        <v>2389</v>
      </c>
      <c r="M257" s="61" t="s">
        <v>2390</v>
      </c>
      <c r="N257" s="61" t="s">
        <v>2391</v>
      </c>
      <c r="O257" s="61" t="s">
        <v>460</v>
      </c>
      <c r="P257" s="61" t="s">
        <v>460</v>
      </c>
      <c r="Q257" s="61" t="s">
        <v>2392</v>
      </c>
      <c r="R257" s="61" t="s">
        <v>2393</v>
      </c>
      <c r="S257" s="61" t="s">
        <v>2394</v>
      </c>
      <c r="T257" s="61" t="s">
        <v>2395</v>
      </c>
      <c r="U257" s="61" t="s">
        <v>261</v>
      </c>
      <c r="V257" s="61" t="s">
        <v>259</v>
      </c>
      <c r="W257" s="61" t="s">
        <v>267</v>
      </c>
      <c r="X257" s="61"/>
      <c r="Y257" s="61" t="s">
        <v>2396</v>
      </c>
      <c r="Z257" s="65">
        <v>4</v>
      </c>
      <c r="AA257" s="61" t="s">
        <v>2361</v>
      </c>
      <c r="AB257" s="61" t="s">
        <v>2362</v>
      </c>
      <c r="AC257" s="61"/>
      <c r="AD257" s="61"/>
      <c r="AE257" s="65" t="s">
        <v>76</v>
      </c>
      <c r="AF257" s="65">
        <v>1</v>
      </c>
      <c r="AG257" s="62">
        <v>1</v>
      </c>
    </row>
    <row r="258" spans="1:33" ht="235.85" customHeight="1" x14ac:dyDescent="0.25">
      <c r="A258" s="61" t="s">
        <v>2384</v>
      </c>
      <c r="B258" s="61"/>
      <c r="C258" s="61" t="s">
        <v>159</v>
      </c>
      <c r="D258" s="61" t="s">
        <v>2385</v>
      </c>
      <c r="E258" s="61" t="s">
        <v>248</v>
      </c>
      <c r="F258" s="61" t="s">
        <v>65</v>
      </c>
      <c r="G258" s="61" t="s">
        <v>35</v>
      </c>
      <c r="H258" s="61" t="s">
        <v>2386</v>
      </c>
      <c r="I258" s="61" t="s">
        <v>2352</v>
      </c>
      <c r="J258" s="61" t="s">
        <v>2387</v>
      </c>
      <c r="K258" s="61" t="s">
        <v>2388</v>
      </c>
      <c r="L258" s="61" t="s">
        <v>2389</v>
      </c>
      <c r="M258" s="61" t="s">
        <v>2390</v>
      </c>
      <c r="N258" s="61" t="s">
        <v>2391</v>
      </c>
      <c r="O258" s="61" t="s">
        <v>460</v>
      </c>
      <c r="P258" s="61" t="s">
        <v>460</v>
      </c>
      <c r="Q258" s="61" t="s">
        <v>2392</v>
      </c>
      <c r="R258" s="61" t="s">
        <v>2393</v>
      </c>
      <c r="S258" s="61" t="s">
        <v>2394</v>
      </c>
      <c r="T258" s="61" t="s">
        <v>2395</v>
      </c>
      <c r="U258" s="61" t="s">
        <v>261</v>
      </c>
      <c r="V258" s="61" t="s">
        <v>259</v>
      </c>
      <c r="W258" s="61" t="s">
        <v>267</v>
      </c>
      <c r="X258" s="61"/>
      <c r="Y258" s="61" t="s">
        <v>2396</v>
      </c>
      <c r="Z258" s="65">
        <v>5</v>
      </c>
      <c r="AA258" s="61" t="s">
        <v>2361</v>
      </c>
      <c r="AB258" s="61" t="s">
        <v>2362</v>
      </c>
      <c r="AC258" s="61"/>
      <c r="AD258" s="61"/>
      <c r="AE258" s="65" t="s">
        <v>76</v>
      </c>
      <c r="AF258" s="65">
        <v>1</v>
      </c>
      <c r="AG258" s="62">
        <v>1</v>
      </c>
    </row>
    <row r="259" spans="1:33" ht="235.85" customHeight="1" x14ac:dyDescent="0.25">
      <c r="A259" s="61" t="s">
        <v>2384</v>
      </c>
      <c r="B259" s="61"/>
      <c r="C259" s="61" t="s">
        <v>159</v>
      </c>
      <c r="D259" s="61" t="s">
        <v>2385</v>
      </c>
      <c r="E259" s="61" t="s">
        <v>248</v>
      </c>
      <c r="F259" s="61" t="s">
        <v>65</v>
      </c>
      <c r="G259" s="61" t="s">
        <v>35</v>
      </c>
      <c r="H259" s="61" t="s">
        <v>2386</v>
      </c>
      <c r="I259" s="61" t="s">
        <v>2352</v>
      </c>
      <c r="J259" s="61" t="s">
        <v>2387</v>
      </c>
      <c r="K259" s="61" t="s">
        <v>2388</v>
      </c>
      <c r="L259" s="61" t="s">
        <v>2389</v>
      </c>
      <c r="M259" s="61" t="s">
        <v>2390</v>
      </c>
      <c r="N259" s="61" t="s">
        <v>2391</v>
      </c>
      <c r="O259" s="61" t="s">
        <v>460</v>
      </c>
      <c r="P259" s="61" t="s">
        <v>460</v>
      </c>
      <c r="Q259" s="61" t="s">
        <v>2392</v>
      </c>
      <c r="R259" s="61" t="s">
        <v>2393</v>
      </c>
      <c r="S259" s="61" t="s">
        <v>2394</v>
      </c>
      <c r="T259" s="61" t="s">
        <v>2395</v>
      </c>
      <c r="U259" s="61" t="s">
        <v>261</v>
      </c>
      <c r="V259" s="61" t="s">
        <v>259</v>
      </c>
      <c r="W259" s="61" t="s">
        <v>267</v>
      </c>
      <c r="X259" s="61"/>
      <c r="Y259" s="61" t="s">
        <v>2396</v>
      </c>
      <c r="Z259" s="65">
        <v>6</v>
      </c>
      <c r="AA259" s="61" t="s">
        <v>2361</v>
      </c>
      <c r="AB259" s="61" t="s">
        <v>2362</v>
      </c>
      <c r="AC259" s="61"/>
      <c r="AD259" s="61"/>
      <c r="AE259" s="65" t="s">
        <v>76</v>
      </c>
      <c r="AF259" s="65">
        <v>1</v>
      </c>
      <c r="AG259" s="62">
        <v>1</v>
      </c>
    </row>
    <row r="260" spans="1:33" ht="235.85" customHeight="1" x14ac:dyDescent="0.25">
      <c r="A260" s="61" t="s">
        <v>2384</v>
      </c>
      <c r="B260" s="61"/>
      <c r="C260" s="61" t="s">
        <v>159</v>
      </c>
      <c r="D260" s="61" t="s">
        <v>2385</v>
      </c>
      <c r="E260" s="61" t="s">
        <v>248</v>
      </c>
      <c r="F260" s="61" t="s">
        <v>65</v>
      </c>
      <c r="G260" s="61" t="s">
        <v>35</v>
      </c>
      <c r="H260" s="61" t="s">
        <v>2386</v>
      </c>
      <c r="I260" s="61" t="s">
        <v>2352</v>
      </c>
      <c r="J260" s="61" t="s">
        <v>2387</v>
      </c>
      <c r="K260" s="61" t="s">
        <v>2388</v>
      </c>
      <c r="L260" s="61" t="s">
        <v>2389</v>
      </c>
      <c r="M260" s="61" t="s">
        <v>2390</v>
      </c>
      <c r="N260" s="61" t="s">
        <v>2391</v>
      </c>
      <c r="O260" s="61" t="s">
        <v>460</v>
      </c>
      <c r="P260" s="61" t="s">
        <v>460</v>
      </c>
      <c r="Q260" s="61" t="s">
        <v>2392</v>
      </c>
      <c r="R260" s="61" t="s">
        <v>2393</v>
      </c>
      <c r="S260" s="61" t="s">
        <v>2394</v>
      </c>
      <c r="T260" s="61" t="s">
        <v>2395</v>
      </c>
      <c r="U260" s="61" t="s">
        <v>261</v>
      </c>
      <c r="V260" s="61" t="s">
        <v>259</v>
      </c>
      <c r="W260" s="61" t="s">
        <v>267</v>
      </c>
      <c r="X260" s="61"/>
      <c r="Y260" s="61" t="s">
        <v>2396</v>
      </c>
      <c r="Z260" s="65">
        <v>7</v>
      </c>
      <c r="AA260" s="61" t="s">
        <v>2361</v>
      </c>
      <c r="AB260" s="61" t="s">
        <v>2362</v>
      </c>
      <c r="AC260" s="61"/>
      <c r="AD260" s="61"/>
      <c r="AE260" s="65" t="s">
        <v>76</v>
      </c>
      <c r="AF260" s="65">
        <v>1</v>
      </c>
      <c r="AG260" s="62">
        <v>1</v>
      </c>
    </row>
    <row r="261" spans="1:33" ht="235.85" customHeight="1" x14ac:dyDescent="0.25">
      <c r="A261" s="61" t="s">
        <v>2384</v>
      </c>
      <c r="B261" s="61"/>
      <c r="C261" s="61" t="s">
        <v>159</v>
      </c>
      <c r="D261" s="61" t="s">
        <v>2385</v>
      </c>
      <c r="E261" s="61" t="s">
        <v>248</v>
      </c>
      <c r="F261" s="61" t="s">
        <v>65</v>
      </c>
      <c r="G261" s="61" t="s">
        <v>35</v>
      </c>
      <c r="H261" s="61" t="s">
        <v>2386</v>
      </c>
      <c r="I261" s="61" t="s">
        <v>2352</v>
      </c>
      <c r="J261" s="61" t="s">
        <v>2387</v>
      </c>
      <c r="K261" s="61" t="s">
        <v>2388</v>
      </c>
      <c r="L261" s="61" t="s">
        <v>2389</v>
      </c>
      <c r="M261" s="61" t="s">
        <v>2390</v>
      </c>
      <c r="N261" s="61" t="s">
        <v>2391</v>
      </c>
      <c r="O261" s="61" t="s">
        <v>460</v>
      </c>
      <c r="P261" s="61" t="s">
        <v>460</v>
      </c>
      <c r="Q261" s="61" t="s">
        <v>2392</v>
      </c>
      <c r="R261" s="61" t="s">
        <v>2393</v>
      </c>
      <c r="S261" s="61" t="s">
        <v>2394</v>
      </c>
      <c r="T261" s="61" t="s">
        <v>2395</v>
      </c>
      <c r="U261" s="61" t="s">
        <v>261</v>
      </c>
      <c r="V261" s="61" t="s">
        <v>259</v>
      </c>
      <c r="W261" s="61" t="s">
        <v>267</v>
      </c>
      <c r="X261" s="61"/>
      <c r="Y261" s="61" t="s">
        <v>2396</v>
      </c>
      <c r="Z261" s="65">
        <v>8</v>
      </c>
      <c r="AA261" s="61" t="s">
        <v>2361</v>
      </c>
      <c r="AB261" s="61" t="s">
        <v>2362</v>
      </c>
      <c r="AC261" s="61"/>
      <c r="AD261" s="61"/>
      <c r="AE261" s="65" t="s">
        <v>76</v>
      </c>
      <c r="AF261" s="65">
        <v>1</v>
      </c>
      <c r="AG261" s="62">
        <v>1</v>
      </c>
    </row>
    <row r="262" spans="1:33" ht="235.85" customHeight="1" x14ac:dyDescent="0.25">
      <c r="A262" s="61" t="s">
        <v>2397</v>
      </c>
      <c r="B262" s="61" t="s">
        <v>2398</v>
      </c>
      <c r="C262" s="61" t="s">
        <v>33</v>
      </c>
      <c r="D262" s="61" t="s">
        <v>2399</v>
      </c>
      <c r="E262" s="61" t="s">
        <v>248</v>
      </c>
      <c r="F262" s="61" t="s">
        <v>65</v>
      </c>
      <c r="G262" s="61" t="s">
        <v>35</v>
      </c>
      <c r="H262" s="61" t="s">
        <v>2400</v>
      </c>
      <c r="I262" s="61" t="s">
        <v>2401</v>
      </c>
      <c r="J262" s="61" t="s">
        <v>2402</v>
      </c>
      <c r="K262" s="61" t="s">
        <v>2403</v>
      </c>
      <c r="L262" s="61" t="s">
        <v>2404</v>
      </c>
      <c r="M262" s="61" t="s">
        <v>2405</v>
      </c>
      <c r="N262" s="61" t="s">
        <v>2406</v>
      </c>
      <c r="O262" s="61" t="s">
        <v>460</v>
      </c>
      <c r="P262" s="61" t="s">
        <v>2407</v>
      </c>
      <c r="Q262" s="61" t="s">
        <v>2408</v>
      </c>
      <c r="R262" s="61" t="s">
        <v>2409</v>
      </c>
      <c r="S262" s="61" t="s">
        <v>2081</v>
      </c>
      <c r="T262" s="61" t="s">
        <v>2410</v>
      </c>
      <c r="U262" s="61" t="s">
        <v>261</v>
      </c>
      <c r="V262" s="61" t="s">
        <v>259</v>
      </c>
      <c r="W262" s="61" t="s">
        <v>267</v>
      </c>
      <c r="X262" s="61" t="s">
        <v>57</v>
      </c>
      <c r="Y262" s="61" t="s">
        <v>2411</v>
      </c>
      <c r="Z262" s="65">
        <v>1</v>
      </c>
      <c r="AA262" s="61" t="s">
        <v>2412</v>
      </c>
      <c r="AB262" s="61" t="s">
        <v>2415</v>
      </c>
      <c r="AC262" s="61"/>
      <c r="AD262" s="61"/>
      <c r="AE262" s="65" t="s">
        <v>2334</v>
      </c>
      <c r="AF262" s="65">
        <v>1</v>
      </c>
      <c r="AG262" s="62">
        <v>1</v>
      </c>
    </row>
    <row r="263" spans="1:33" ht="235.85" customHeight="1" x14ac:dyDescent="0.25">
      <c r="A263" s="61" t="s">
        <v>2397</v>
      </c>
      <c r="B263" s="61" t="s">
        <v>2398</v>
      </c>
      <c r="C263" s="61" t="s">
        <v>33</v>
      </c>
      <c r="D263" s="61" t="s">
        <v>2399</v>
      </c>
      <c r="E263" s="61" t="s">
        <v>248</v>
      </c>
      <c r="F263" s="61" t="s">
        <v>65</v>
      </c>
      <c r="G263" s="61" t="s">
        <v>35</v>
      </c>
      <c r="H263" s="61" t="s">
        <v>2400</v>
      </c>
      <c r="I263" s="61" t="s">
        <v>2401</v>
      </c>
      <c r="J263" s="61" t="s">
        <v>2402</v>
      </c>
      <c r="K263" s="61" t="s">
        <v>2403</v>
      </c>
      <c r="L263" s="61" t="s">
        <v>2404</v>
      </c>
      <c r="M263" s="61" t="s">
        <v>2405</v>
      </c>
      <c r="N263" s="61" t="s">
        <v>2406</v>
      </c>
      <c r="O263" s="61" t="s">
        <v>460</v>
      </c>
      <c r="P263" s="61" t="s">
        <v>2407</v>
      </c>
      <c r="Q263" s="61" t="s">
        <v>2408</v>
      </c>
      <c r="R263" s="61" t="s">
        <v>2409</v>
      </c>
      <c r="S263" s="61" t="s">
        <v>2081</v>
      </c>
      <c r="T263" s="61" t="s">
        <v>2410</v>
      </c>
      <c r="U263" s="61" t="s">
        <v>261</v>
      </c>
      <c r="V263" s="61" t="s">
        <v>259</v>
      </c>
      <c r="W263" s="61" t="s">
        <v>267</v>
      </c>
      <c r="X263" s="61" t="s">
        <v>57</v>
      </c>
      <c r="Y263" s="61" t="s">
        <v>2411</v>
      </c>
      <c r="Z263" s="65">
        <v>2</v>
      </c>
      <c r="AA263" s="61" t="s">
        <v>2412</v>
      </c>
      <c r="AB263" s="61" t="s">
        <v>2415</v>
      </c>
      <c r="AC263" s="61"/>
      <c r="AD263" s="61"/>
      <c r="AE263" s="65" t="s">
        <v>2334</v>
      </c>
      <c r="AF263" s="65">
        <v>1</v>
      </c>
      <c r="AG263" s="62">
        <v>1</v>
      </c>
    </row>
    <row r="264" spans="1:33" ht="235.85" customHeight="1" x14ac:dyDescent="0.25">
      <c r="A264" s="61" t="s">
        <v>2397</v>
      </c>
      <c r="B264" s="61" t="s">
        <v>2398</v>
      </c>
      <c r="C264" s="61" t="s">
        <v>33</v>
      </c>
      <c r="D264" s="61" t="s">
        <v>2399</v>
      </c>
      <c r="E264" s="61" t="s">
        <v>248</v>
      </c>
      <c r="F264" s="61" t="s">
        <v>65</v>
      </c>
      <c r="G264" s="61" t="s">
        <v>35</v>
      </c>
      <c r="H264" s="61" t="s">
        <v>2400</v>
      </c>
      <c r="I264" s="61" t="s">
        <v>2401</v>
      </c>
      <c r="J264" s="61" t="s">
        <v>2402</v>
      </c>
      <c r="K264" s="61" t="s">
        <v>2403</v>
      </c>
      <c r="L264" s="61" t="s">
        <v>2404</v>
      </c>
      <c r="M264" s="61" t="s">
        <v>2405</v>
      </c>
      <c r="N264" s="61" t="s">
        <v>2406</v>
      </c>
      <c r="O264" s="61" t="s">
        <v>460</v>
      </c>
      <c r="P264" s="61" t="s">
        <v>2407</v>
      </c>
      <c r="Q264" s="61" t="s">
        <v>2408</v>
      </c>
      <c r="R264" s="61" t="s">
        <v>2409</v>
      </c>
      <c r="S264" s="61" t="s">
        <v>2081</v>
      </c>
      <c r="T264" s="61" t="s">
        <v>2410</v>
      </c>
      <c r="U264" s="61" t="s">
        <v>261</v>
      </c>
      <c r="V264" s="61" t="s">
        <v>259</v>
      </c>
      <c r="W264" s="61" t="s">
        <v>267</v>
      </c>
      <c r="X264" s="61" t="s">
        <v>57</v>
      </c>
      <c r="Y264" s="61" t="s">
        <v>2411</v>
      </c>
      <c r="Z264" s="65">
        <v>3</v>
      </c>
      <c r="AA264" s="61" t="s">
        <v>2412</v>
      </c>
      <c r="AB264" s="61" t="s">
        <v>2413</v>
      </c>
      <c r="AC264" s="61"/>
      <c r="AD264" s="61"/>
      <c r="AE264" s="65" t="s">
        <v>2334</v>
      </c>
      <c r="AF264" s="65">
        <v>1</v>
      </c>
      <c r="AG264" s="62">
        <v>1</v>
      </c>
    </row>
    <row r="265" spans="1:33" ht="235.85" customHeight="1" x14ac:dyDescent="0.25">
      <c r="A265" s="61" t="s">
        <v>2397</v>
      </c>
      <c r="B265" s="61" t="s">
        <v>2398</v>
      </c>
      <c r="C265" s="61" t="s">
        <v>33</v>
      </c>
      <c r="D265" s="61" t="s">
        <v>2399</v>
      </c>
      <c r="E265" s="61" t="s">
        <v>248</v>
      </c>
      <c r="F265" s="61" t="s">
        <v>65</v>
      </c>
      <c r="G265" s="61" t="s">
        <v>35</v>
      </c>
      <c r="H265" s="61" t="s">
        <v>2400</v>
      </c>
      <c r="I265" s="61" t="s">
        <v>2401</v>
      </c>
      <c r="J265" s="61" t="s">
        <v>2402</v>
      </c>
      <c r="K265" s="61" t="s">
        <v>2403</v>
      </c>
      <c r="L265" s="61" t="s">
        <v>2404</v>
      </c>
      <c r="M265" s="61" t="s">
        <v>2405</v>
      </c>
      <c r="N265" s="61" t="s">
        <v>2406</v>
      </c>
      <c r="O265" s="61" t="s">
        <v>460</v>
      </c>
      <c r="P265" s="61" t="s">
        <v>2407</v>
      </c>
      <c r="Q265" s="61" t="s">
        <v>2408</v>
      </c>
      <c r="R265" s="61" t="s">
        <v>2409</v>
      </c>
      <c r="S265" s="61" t="s">
        <v>2081</v>
      </c>
      <c r="T265" s="61" t="s">
        <v>2410</v>
      </c>
      <c r="U265" s="61" t="s">
        <v>261</v>
      </c>
      <c r="V265" s="61" t="s">
        <v>259</v>
      </c>
      <c r="W265" s="61" t="s">
        <v>267</v>
      </c>
      <c r="X265" s="61" t="s">
        <v>57</v>
      </c>
      <c r="Y265" s="61" t="s">
        <v>2411</v>
      </c>
      <c r="Z265" s="65">
        <v>4</v>
      </c>
      <c r="AA265" s="61" t="s">
        <v>2412</v>
      </c>
      <c r="AB265" s="61" t="s">
        <v>2414</v>
      </c>
      <c r="AC265" s="61"/>
      <c r="AD265" s="61"/>
      <c r="AE265" s="65" t="s">
        <v>2334</v>
      </c>
      <c r="AF265" s="65">
        <v>1</v>
      </c>
      <c r="AG265" s="62">
        <v>1</v>
      </c>
    </row>
    <row r="266" spans="1:33" ht="235.85" customHeight="1" x14ac:dyDescent="0.25">
      <c r="A266" s="61" t="s">
        <v>2416</v>
      </c>
      <c r="B266" s="61" t="s">
        <v>2417</v>
      </c>
      <c r="C266" s="61" t="s">
        <v>33</v>
      </c>
      <c r="D266" s="61" t="s">
        <v>2418</v>
      </c>
      <c r="E266" s="61" t="s">
        <v>279</v>
      </c>
      <c r="F266" s="61" t="s">
        <v>45</v>
      </c>
      <c r="G266" s="61" t="s">
        <v>35</v>
      </c>
      <c r="H266" s="61" t="s">
        <v>2419</v>
      </c>
      <c r="I266" s="61" t="s">
        <v>2420</v>
      </c>
      <c r="J266" s="61" t="s">
        <v>2421</v>
      </c>
      <c r="K266" s="61" t="s">
        <v>2422</v>
      </c>
      <c r="L266" s="61" t="s">
        <v>2423</v>
      </c>
      <c r="M266" s="61" t="s">
        <v>2424</v>
      </c>
      <c r="N266" s="61" t="s">
        <v>2425</v>
      </c>
      <c r="O266" s="61" t="s">
        <v>754</v>
      </c>
      <c r="P266" s="61" t="s">
        <v>2426</v>
      </c>
      <c r="Q266" s="61" t="s">
        <v>2427</v>
      </c>
      <c r="R266" s="61" t="s">
        <v>2428</v>
      </c>
      <c r="S266" s="61" t="s">
        <v>1681</v>
      </c>
      <c r="T266" s="61" t="s">
        <v>2429</v>
      </c>
      <c r="U266" s="61" t="s">
        <v>261</v>
      </c>
      <c r="V266" s="61" t="s">
        <v>259</v>
      </c>
      <c r="W266" s="61" t="s">
        <v>261</v>
      </c>
      <c r="X266" s="61" t="s">
        <v>54</v>
      </c>
      <c r="Y266" s="61" t="s">
        <v>361</v>
      </c>
      <c r="Z266" s="65">
        <v>1</v>
      </c>
      <c r="AA266" s="61" t="s">
        <v>2430</v>
      </c>
      <c r="AB266" s="61" t="s">
        <v>2431</v>
      </c>
      <c r="AC266" s="61" t="s">
        <v>2420</v>
      </c>
      <c r="AD266" s="61" t="s">
        <v>263</v>
      </c>
      <c r="AE266" s="65" t="s">
        <v>68</v>
      </c>
      <c r="AF266" s="65">
        <v>1</v>
      </c>
      <c r="AG266" s="62">
        <v>1820724.37</v>
      </c>
    </row>
    <row r="267" spans="1:33" ht="235.85" customHeight="1" x14ac:dyDescent="0.25">
      <c r="A267" s="61" t="s">
        <v>2432</v>
      </c>
      <c r="B267" s="61" t="s">
        <v>2433</v>
      </c>
      <c r="C267" s="61" t="s">
        <v>33</v>
      </c>
      <c r="D267" s="61" t="s">
        <v>2434</v>
      </c>
      <c r="E267" s="61" t="s">
        <v>279</v>
      </c>
      <c r="F267" s="61" t="s">
        <v>65</v>
      </c>
      <c r="G267" s="61" t="s">
        <v>35</v>
      </c>
      <c r="H267" s="61" t="s">
        <v>2435</v>
      </c>
      <c r="I267" s="61" t="s">
        <v>2367</v>
      </c>
      <c r="J267" s="61" t="s">
        <v>2436</v>
      </c>
      <c r="K267" s="61" t="s">
        <v>2437</v>
      </c>
      <c r="L267" s="61" t="s">
        <v>2438</v>
      </c>
      <c r="M267" s="61" t="s">
        <v>2439</v>
      </c>
      <c r="N267" s="61" t="s">
        <v>2440</v>
      </c>
      <c r="O267" s="61" t="s">
        <v>460</v>
      </c>
      <c r="P267" s="61" t="s">
        <v>2441</v>
      </c>
      <c r="Q267" s="61" t="s">
        <v>2442</v>
      </c>
      <c r="R267" s="61" t="s">
        <v>2443</v>
      </c>
      <c r="S267" s="61" t="s">
        <v>2212</v>
      </c>
      <c r="T267" s="61" t="s">
        <v>2444</v>
      </c>
      <c r="U267" s="61" t="s">
        <v>261</v>
      </c>
      <c r="V267" s="61" t="s">
        <v>259</v>
      </c>
      <c r="W267" s="61" t="s">
        <v>273</v>
      </c>
      <c r="X267" s="61" t="s">
        <v>85</v>
      </c>
      <c r="Y267" s="61" t="s">
        <v>2445</v>
      </c>
      <c r="Z267" s="65">
        <v>1</v>
      </c>
      <c r="AA267" s="61" t="s">
        <v>2380</v>
      </c>
      <c r="AB267" s="61" t="s">
        <v>2381</v>
      </c>
      <c r="AC267" s="61"/>
      <c r="AD267" s="61"/>
      <c r="AE267" s="65" t="s">
        <v>125</v>
      </c>
      <c r="AF267" s="65">
        <v>1</v>
      </c>
      <c r="AG267" s="62">
        <v>28876.37</v>
      </c>
    </row>
    <row r="268" spans="1:33" ht="235.85" customHeight="1" x14ac:dyDescent="0.25">
      <c r="A268" s="61" t="s">
        <v>2432</v>
      </c>
      <c r="B268" s="61" t="s">
        <v>2433</v>
      </c>
      <c r="C268" s="61" t="s">
        <v>33</v>
      </c>
      <c r="D268" s="61" t="s">
        <v>2434</v>
      </c>
      <c r="E268" s="61" t="s">
        <v>279</v>
      </c>
      <c r="F268" s="61" t="s">
        <v>65</v>
      </c>
      <c r="G268" s="61" t="s">
        <v>35</v>
      </c>
      <c r="H268" s="61" t="s">
        <v>2435</v>
      </c>
      <c r="I268" s="61" t="s">
        <v>2367</v>
      </c>
      <c r="J268" s="61" t="s">
        <v>2436</v>
      </c>
      <c r="K268" s="61" t="s">
        <v>2437</v>
      </c>
      <c r="L268" s="61" t="s">
        <v>2438</v>
      </c>
      <c r="M268" s="61" t="s">
        <v>2439</v>
      </c>
      <c r="N268" s="61" t="s">
        <v>2440</v>
      </c>
      <c r="O268" s="61" t="s">
        <v>460</v>
      </c>
      <c r="P268" s="61" t="s">
        <v>2441</v>
      </c>
      <c r="Q268" s="61" t="s">
        <v>2442</v>
      </c>
      <c r="R268" s="61" t="s">
        <v>2443</v>
      </c>
      <c r="S268" s="61" t="s">
        <v>2212</v>
      </c>
      <c r="T268" s="61" t="s">
        <v>2444</v>
      </c>
      <c r="U268" s="61" t="s">
        <v>261</v>
      </c>
      <c r="V268" s="61" t="s">
        <v>259</v>
      </c>
      <c r="W268" s="61" t="s">
        <v>273</v>
      </c>
      <c r="X268" s="61" t="s">
        <v>85</v>
      </c>
      <c r="Y268" s="61" t="s">
        <v>2445</v>
      </c>
      <c r="Z268" s="65">
        <v>2</v>
      </c>
      <c r="AA268" s="61" t="s">
        <v>2380</v>
      </c>
      <c r="AB268" s="61" t="s">
        <v>2381</v>
      </c>
      <c r="AC268" s="61"/>
      <c r="AD268" s="61"/>
      <c r="AE268" s="65" t="s">
        <v>125</v>
      </c>
      <c r="AF268" s="65">
        <v>1</v>
      </c>
      <c r="AG268" s="62">
        <v>25020.34</v>
      </c>
    </row>
    <row r="269" spans="1:33" ht="235.85" customHeight="1" x14ac:dyDescent="0.25">
      <c r="A269" s="61" t="s">
        <v>2432</v>
      </c>
      <c r="B269" s="61" t="s">
        <v>2433</v>
      </c>
      <c r="C269" s="61" t="s">
        <v>33</v>
      </c>
      <c r="D269" s="61" t="s">
        <v>2434</v>
      </c>
      <c r="E269" s="61" t="s">
        <v>279</v>
      </c>
      <c r="F269" s="61" t="s">
        <v>65</v>
      </c>
      <c r="G269" s="61" t="s">
        <v>35</v>
      </c>
      <c r="H269" s="61" t="s">
        <v>2435</v>
      </c>
      <c r="I269" s="61" t="s">
        <v>2367</v>
      </c>
      <c r="J269" s="61" t="s">
        <v>2436</v>
      </c>
      <c r="K269" s="61" t="s">
        <v>2437</v>
      </c>
      <c r="L269" s="61" t="s">
        <v>2438</v>
      </c>
      <c r="M269" s="61" t="s">
        <v>2439</v>
      </c>
      <c r="N269" s="61" t="s">
        <v>2440</v>
      </c>
      <c r="O269" s="61" t="s">
        <v>460</v>
      </c>
      <c r="P269" s="61" t="s">
        <v>2441</v>
      </c>
      <c r="Q269" s="61" t="s">
        <v>2442</v>
      </c>
      <c r="R269" s="61" t="s">
        <v>2443</v>
      </c>
      <c r="S269" s="61" t="s">
        <v>2212</v>
      </c>
      <c r="T269" s="61" t="s">
        <v>2444</v>
      </c>
      <c r="U269" s="61" t="s">
        <v>261</v>
      </c>
      <c r="V269" s="61" t="s">
        <v>259</v>
      </c>
      <c r="W269" s="61" t="s">
        <v>273</v>
      </c>
      <c r="X269" s="61" t="s">
        <v>85</v>
      </c>
      <c r="Y269" s="61" t="s">
        <v>2445</v>
      </c>
      <c r="Z269" s="65">
        <v>3</v>
      </c>
      <c r="AA269" s="61" t="s">
        <v>2378</v>
      </c>
      <c r="AB269" s="61" t="s">
        <v>2379</v>
      </c>
      <c r="AC269" s="61"/>
      <c r="AD269" s="61"/>
      <c r="AE269" s="65" t="s">
        <v>260</v>
      </c>
      <c r="AF269" s="65">
        <v>1</v>
      </c>
      <c r="AG269" s="62">
        <v>685.91</v>
      </c>
    </row>
    <row r="270" spans="1:33" ht="235.85" customHeight="1" x14ac:dyDescent="0.25">
      <c r="A270" s="61" t="s">
        <v>2432</v>
      </c>
      <c r="B270" s="61" t="s">
        <v>2433</v>
      </c>
      <c r="C270" s="61" t="s">
        <v>33</v>
      </c>
      <c r="D270" s="61" t="s">
        <v>2434</v>
      </c>
      <c r="E270" s="61" t="s">
        <v>279</v>
      </c>
      <c r="F270" s="61" t="s">
        <v>65</v>
      </c>
      <c r="G270" s="61" t="s">
        <v>35</v>
      </c>
      <c r="H270" s="61" t="s">
        <v>2435</v>
      </c>
      <c r="I270" s="61" t="s">
        <v>2367</v>
      </c>
      <c r="J270" s="61" t="s">
        <v>2436</v>
      </c>
      <c r="K270" s="61" t="s">
        <v>2437</v>
      </c>
      <c r="L270" s="61" t="s">
        <v>2438</v>
      </c>
      <c r="M270" s="61" t="s">
        <v>2439</v>
      </c>
      <c r="N270" s="61" t="s">
        <v>2440</v>
      </c>
      <c r="O270" s="61" t="s">
        <v>460</v>
      </c>
      <c r="P270" s="61" t="s">
        <v>2441</v>
      </c>
      <c r="Q270" s="61" t="s">
        <v>2442</v>
      </c>
      <c r="R270" s="61" t="s">
        <v>2443</v>
      </c>
      <c r="S270" s="61" t="s">
        <v>2212</v>
      </c>
      <c r="T270" s="61" t="s">
        <v>2444</v>
      </c>
      <c r="U270" s="61" t="s">
        <v>261</v>
      </c>
      <c r="V270" s="61" t="s">
        <v>259</v>
      </c>
      <c r="W270" s="61" t="s">
        <v>273</v>
      </c>
      <c r="X270" s="61" t="s">
        <v>85</v>
      </c>
      <c r="Y270" s="61" t="s">
        <v>2445</v>
      </c>
      <c r="Z270" s="65">
        <v>4</v>
      </c>
      <c r="AA270" s="61" t="s">
        <v>2382</v>
      </c>
      <c r="AB270" s="61" t="s">
        <v>2383</v>
      </c>
      <c r="AC270" s="61"/>
      <c r="AD270" s="61"/>
      <c r="AE270" s="65" t="s">
        <v>70</v>
      </c>
      <c r="AF270" s="65">
        <v>1</v>
      </c>
      <c r="AG270" s="62">
        <v>5754.78</v>
      </c>
    </row>
    <row r="271" spans="1:33" ht="235.85" customHeight="1" x14ac:dyDescent="0.25">
      <c r="A271" s="61" t="s">
        <v>2446</v>
      </c>
      <c r="B271" s="61" t="s">
        <v>2447</v>
      </c>
      <c r="C271" s="61" t="s">
        <v>33</v>
      </c>
      <c r="D271" s="61" t="s">
        <v>2448</v>
      </c>
      <c r="E271" s="61" t="s">
        <v>559</v>
      </c>
      <c r="F271" s="61" t="s">
        <v>65</v>
      </c>
      <c r="G271" s="61" t="s">
        <v>35</v>
      </c>
      <c r="H271" s="61" t="s">
        <v>2449</v>
      </c>
      <c r="I271" s="61" t="s">
        <v>2450</v>
      </c>
      <c r="J271" s="61" t="s">
        <v>2451</v>
      </c>
      <c r="K271" s="61" t="s">
        <v>2452</v>
      </c>
      <c r="L271" s="61" t="s">
        <v>2453</v>
      </c>
      <c r="M271" s="61" t="s">
        <v>2454</v>
      </c>
      <c r="N271" s="61" t="s">
        <v>2455</v>
      </c>
      <c r="O271" s="61" t="s">
        <v>460</v>
      </c>
      <c r="P271" s="61" t="s">
        <v>2456</v>
      </c>
      <c r="Q271" s="61" t="s">
        <v>2457</v>
      </c>
      <c r="R271" s="61" t="s">
        <v>2458</v>
      </c>
      <c r="S271" s="61" t="s">
        <v>2459</v>
      </c>
      <c r="T271" s="61" t="s">
        <v>2460</v>
      </c>
      <c r="U271" s="61" t="s">
        <v>261</v>
      </c>
      <c r="V271" s="61" t="s">
        <v>259</v>
      </c>
      <c r="W271" s="61" t="s">
        <v>267</v>
      </c>
      <c r="X271" s="61" t="s">
        <v>49</v>
      </c>
      <c r="Y271" s="61" t="s">
        <v>2461</v>
      </c>
      <c r="Z271" s="65">
        <v>1</v>
      </c>
      <c r="AA271" s="61" t="s">
        <v>2332</v>
      </c>
      <c r="AB271" s="61" t="s">
        <v>2333</v>
      </c>
      <c r="AC271" s="61"/>
      <c r="AD271" s="61"/>
      <c r="AE271" s="65" t="s">
        <v>2334</v>
      </c>
      <c r="AF271" s="65">
        <v>1</v>
      </c>
      <c r="AG271" s="62">
        <v>1</v>
      </c>
    </row>
    <row r="272" spans="1:33" ht="235.85" customHeight="1" x14ac:dyDescent="0.25">
      <c r="A272" s="61" t="s">
        <v>2446</v>
      </c>
      <c r="B272" s="61" t="s">
        <v>2447</v>
      </c>
      <c r="C272" s="61" t="s">
        <v>33</v>
      </c>
      <c r="D272" s="61" t="s">
        <v>2448</v>
      </c>
      <c r="E272" s="61" t="s">
        <v>559</v>
      </c>
      <c r="F272" s="61" t="s">
        <v>65</v>
      </c>
      <c r="G272" s="61" t="s">
        <v>35</v>
      </c>
      <c r="H272" s="61" t="s">
        <v>2449</v>
      </c>
      <c r="I272" s="61" t="s">
        <v>2450</v>
      </c>
      <c r="J272" s="61" t="s">
        <v>2451</v>
      </c>
      <c r="K272" s="61" t="s">
        <v>2452</v>
      </c>
      <c r="L272" s="61" t="s">
        <v>2453</v>
      </c>
      <c r="M272" s="61" t="s">
        <v>2454</v>
      </c>
      <c r="N272" s="61" t="s">
        <v>2455</v>
      </c>
      <c r="O272" s="61" t="s">
        <v>460</v>
      </c>
      <c r="P272" s="61" t="s">
        <v>2456</v>
      </c>
      <c r="Q272" s="61" t="s">
        <v>2457</v>
      </c>
      <c r="R272" s="61" t="s">
        <v>2458</v>
      </c>
      <c r="S272" s="61" t="s">
        <v>2459</v>
      </c>
      <c r="T272" s="61" t="s">
        <v>2460</v>
      </c>
      <c r="U272" s="61" t="s">
        <v>261</v>
      </c>
      <c r="V272" s="61" t="s">
        <v>259</v>
      </c>
      <c r="W272" s="61" t="s">
        <v>267</v>
      </c>
      <c r="X272" s="61" t="s">
        <v>49</v>
      </c>
      <c r="Y272" s="61" t="s">
        <v>2461</v>
      </c>
      <c r="Z272" s="65">
        <v>2</v>
      </c>
      <c r="AA272" s="61" t="s">
        <v>2332</v>
      </c>
      <c r="AB272" s="61" t="s">
        <v>2333</v>
      </c>
      <c r="AC272" s="61"/>
      <c r="AD272" s="61"/>
      <c r="AE272" s="65" t="s">
        <v>2334</v>
      </c>
      <c r="AF272" s="65">
        <v>1</v>
      </c>
      <c r="AG272" s="62">
        <v>1</v>
      </c>
    </row>
    <row r="273" spans="1:33" ht="235.85" customHeight="1" x14ac:dyDescent="0.25">
      <c r="A273" s="61" t="s">
        <v>2446</v>
      </c>
      <c r="B273" s="61" t="s">
        <v>2447</v>
      </c>
      <c r="C273" s="61" t="s">
        <v>33</v>
      </c>
      <c r="D273" s="61" t="s">
        <v>2448</v>
      </c>
      <c r="E273" s="61" t="s">
        <v>559</v>
      </c>
      <c r="F273" s="61" t="s">
        <v>65</v>
      </c>
      <c r="G273" s="61" t="s">
        <v>35</v>
      </c>
      <c r="H273" s="61" t="s">
        <v>2449</v>
      </c>
      <c r="I273" s="61" t="s">
        <v>2450</v>
      </c>
      <c r="J273" s="61" t="s">
        <v>2451</v>
      </c>
      <c r="K273" s="61" t="s">
        <v>2452</v>
      </c>
      <c r="L273" s="61" t="s">
        <v>2453</v>
      </c>
      <c r="M273" s="61" t="s">
        <v>2454</v>
      </c>
      <c r="N273" s="61" t="s">
        <v>2455</v>
      </c>
      <c r="O273" s="61" t="s">
        <v>460</v>
      </c>
      <c r="P273" s="61" t="s">
        <v>2456</v>
      </c>
      <c r="Q273" s="61" t="s">
        <v>2457</v>
      </c>
      <c r="R273" s="61" t="s">
        <v>2458</v>
      </c>
      <c r="S273" s="61" t="s">
        <v>2459</v>
      </c>
      <c r="T273" s="61" t="s">
        <v>2460</v>
      </c>
      <c r="U273" s="61" t="s">
        <v>261</v>
      </c>
      <c r="V273" s="61" t="s">
        <v>259</v>
      </c>
      <c r="W273" s="61" t="s">
        <v>267</v>
      </c>
      <c r="X273" s="61" t="s">
        <v>49</v>
      </c>
      <c r="Y273" s="61" t="s">
        <v>2461</v>
      </c>
      <c r="Z273" s="65">
        <v>3</v>
      </c>
      <c r="AA273" s="61" t="s">
        <v>2332</v>
      </c>
      <c r="AB273" s="61" t="s">
        <v>2333</v>
      </c>
      <c r="AC273" s="61"/>
      <c r="AD273" s="61"/>
      <c r="AE273" s="65" t="s">
        <v>2334</v>
      </c>
      <c r="AF273" s="65">
        <v>1</v>
      </c>
      <c r="AG273" s="62">
        <v>1</v>
      </c>
    </row>
    <row r="274" spans="1:33" ht="235.85" customHeight="1" x14ac:dyDescent="0.25">
      <c r="A274" s="61" t="s">
        <v>2446</v>
      </c>
      <c r="B274" s="61" t="s">
        <v>2447</v>
      </c>
      <c r="C274" s="61" t="s">
        <v>33</v>
      </c>
      <c r="D274" s="61" t="s">
        <v>2448</v>
      </c>
      <c r="E274" s="61" t="s">
        <v>559</v>
      </c>
      <c r="F274" s="61" t="s">
        <v>65</v>
      </c>
      <c r="G274" s="61" t="s">
        <v>35</v>
      </c>
      <c r="H274" s="61" t="s">
        <v>2449</v>
      </c>
      <c r="I274" s="61" t="s">
        <v>2450</v>
      </c>
      <c r="J274" s="61" t="s">
        <v>2451</v>
      </c>
      <c r="K274" s="61" t="s">
        <v>2452</v>
      </c>
      <c r="L274" s="61" t="s">
        <v>2453</v>
      </c>
      <c r="M274" s="61" t="s">
        <v>2454</v>
      </c>
      <c r="N274" s="61" t="s">
        <v>2455</v>
      </c>
      <c r="O274" s="61" t="s">
        <v>460</v>
      </c>
      <c r="P274" s="61" t="s">
        <v>2456</v>
      </c>
      <c r="Q274" s="61" t="s">
        <v>2457</v>
      </c>
      <c r="R274" s="61" t="s">
        <v>2458</v>
      </c>
      <c r="S274" s="61" t="s">
        <v>2459</v>
      </c>
      <c r="T274" s="61" t="s">
        <v>2460</v>
      </c>
      <c r="U274" s="61" t="s">
        <v>261</v>
      </c>
      <c r="V274" s="61" t="s">
        <v>259</v>
      </c>
      <c r="W274" s="61" t="s">
        <v>267</v>
      </c>
      <c r="X274" s="61" t="s">
        <v>49</v>
      </c>
      <c r="Y274" s="61" t="s">
        <v>2461</v>
      </c>
      <c r="Z274" s="65">
        <v>4</v>
      </c>
      <c r="AA274" s="61" t="s">
        <v>2332</v>
      </c>
      <c r="AB274" s="61" t="s">
        <v>2333</v>
      </c>
      <c r="AC274" s="61"/>
      <c r="AD274" s="61"/>
      <c r="AE274" s="65" t="s">
        <v>2334</v>
      </c>
      <c r="AF274" s="65">
        <v>1</v>
      </c>
      <c r="AG274" s="62">
        <v>1</v>
      </c>
    </row>
    <row r="275" spans="1:33" ht="235.85" customHeight="1" x14ac:dyDescent="0.25">
      <c r="A275" s="61" t="s">
        <v>2446</v>
      </c>
      <c r="B275" s="61" t="s">
        <v>2447</v>
      </c>
      <c r="C275" s="61" t="s">
        <v>33</v>
      </c>
      <c r="D275" s="61" t="s">
        <v>2448</v>
      </c>
      <c r="E275" s="61" t="s">
        <v>559</v>
      </c>
      <c r="F275" s="61" t="s">
        <v>65</v>
      </c>
      <c r="G275" s="61" t="s">
        <v>35</v>
      </c>
      <c r="H275" s="61" t="s">
        <v>2449</v>
      </c>
      <c r="I275" s="61" t="s">
        <v>2450</v>
      </c>
      <c r="J275" s="61" t="s">
        <v>2451</v>
      </c>
      <c r="K275" s="61" t="s">
        <v>2452</v>
      </c>
      <c r="L275" s="61" t="s">
        <v>2453</v>
      </c>
      <c r="M275" s="61" t="s">
        <v>2454</v>
      </c>
      <c r="N275" s="61" t="s">
        <v>2455</v>
      </c>
      <c r="O275" s="61" t="s">
        <v>460</v>
      </c>
      <c r="P275" s="61" t="s">
        <v>2456</v>
      </c>
      <c r="Q275" s="61" t="s">
        <v>2457</v>
      </c>
      <c r="R275" s="61" t="s">
        <v>2458</v>
      </c>
      <c r="S275" s="61" t="s">
        <v>2459</v>
      </c>
      <c r="T275" s="61" t="s">
        <v>2460</v>
      </c>
      <c r="U275" s="61" t="s">
        <v>261</v>
      </c>
      <c r="V275" s="61" t="s">
        <v>259</v>
      </c>
      <c r="W275" s="61" t="s">
        <v>267</v>
      </c>
      <c r="X275" s="61" t="s">
        <v>49</v>
      </c>
      <c r="Y275" s="61" t="s">
        <v>2461</v>
      </c>
      <c r="Z275" s="65">
        <v>5</v>
      </c>
      <c r="AA275" s="61" t="s">
        <v>2361</v>
      </c>
      <c r="AB275" s="61" t="s">
        <v>2362</v>
      </c>
      <c r="AC275" s="61"/>
      <c r="AD275" s="61"/>
      <c r="AE275" s="65" t="s">
        <v>76</v>
      </c>
      <c r="AF275" s="65">
        <v>1</v>
      </c>
      <c r="AG275" s="62">
        <v>1</v>
      </c>
    </row>
    <row r="276" spans="1:33" ht="235.85" customHeight="1" x14ac:dyDescent="0.25">
      <c r="A276" s="61" t="s">
        <v>2446</v>
      </c>
      <c r="B276" s="61" t="s">
        <v>2447</v>
      </c>
      <c r="C276" s="61" t="s">
        <v>33</v>
      </c>
      <c r="D276" s="61" t="s">
        <v>2448</v>
      </c>
      <c r="E276" s="61" t="s">
        <v>559</v>
      </c>
      <c r="F276" s="61" t="s">
        <v>65</v>
      </c>
      <c r="G276" s="61" t="s">
        <v>35</v>
      </c>
      <c r="H276" s="61" t="s">
        <v>2449</v>
      </c>
      <c r="I276" s="61" t="s">
        <v>2450</v>
      </c>
      <c r="J276" s="61" t="s">
        <v>2451</v>
      </c>
      <c r="K276" s="61" t="s">
        <v>2452</v>
      </c>
      <c r="L276" s="61" t="s">
        <v>2453</v>
      </c>
      <c r="M276" s="61" t="s">
        <v>2454</v>
      </c>
      <c r="N276" s="61" t="s">
        <v>2455</v>
      </c>
      <c r="O276" s="61" t="s">
        <v>460</v>
      </c>
      <c r="P276" s="61" t="s">
        <v>2456</v>
      </c>
      <c r="Q276" s="61" t="s">
        <v>2457</v>
      </c>
      <c r="R276" s="61" t="s">
        <v>2458</v>
      </c>
      <c r="S276" s="61" t="s">
        <v>2459</v>
      </c>
      <c r="T276" s="61" t="s">
        <v>2460</v>
      </c>
      <c r="U276" s="61" t="s">
        <v>261</v>
      </c>
      <c r="V276" s="61" t="s">
        <v>259</v>
      </c>
      <c r="W276" s="61" t="s">
        <v>267</v>
      </c>
      <c r="X276" s="61" t="s">
        <v>49</v>
      </c>
      <c r="Y276" s="61" t="s">
        <v>2461</v>
      </c>
      <c r="Z276" s="65">
        <v>6</v>
      </c>
      <c r="AA276" s="61" t="s">
        <v>2361</v>
      </c>
      <c r="AB276" s="61" t="s">
        <v>2362</v>
      </c>
      <c r="AC276" s="61"/>
      <c r="AD276" s="61"/>
      <c r="AE276" s="65" t="s">
        <v>76</v>
      </c>
      <c r="AF276" s="65">
        <v>1</v>
      </c>
      <c r="AG276" s="62">
        <v>1</v>
      </c>
    </row>
    <row r="277" spans="1:33" ht="235.85" customHeight="1" x14ac:dyDescent="0.25">
      <c r="A277" s="61" t="s">
        <v>2446</v>
      </c>
      <c r="B277" s="61" t="s">
        <v>2447</v>
      </c>
      <c r="C277" s="61" t="s">
        <v>33</v>
      </c>
      <c r="D277" s="61" t="s">
        <v>2448</v>
      </c>
      <c r="E277" s="61" t="s">
        <v>559</v>
      </c>
      <c r="F277" s="61" t="s">
        <v>65</v>
      </c>
      <c r="G277" s="61" t="s">
        <v>35</v>
      </c>
      <c r="H277" s="61" t="s">
        <v>2449</v>
      </c>
      <c r="I277" s="61" t="s">
        <v>2450</v>
      </c>
      <c r="J277" s="61" t="s">
        <v>2451</v>
      </c>
      <c r="K277" s="61" t="s">
        <v>2452</v>
      </c>
      <c r="L277" s="61" t="s">
        <v>2453</v>
      </c>
      <c r="M277" s="61" t="s">
        <v>2454</v>
      </c>
      <c r="N277" s="61" t="s">
        <v>2455</v>
      </c>
      <c r="O277" s="61" t="s">
        <v>460</v>
      </c>
      <c r="P277" s="61" t="s">
        <v>2456</v>
      </c>
      <c r="Q277" s="61" t="s">
        <v>2457</v>
      </c>
      <c r="R277" s="61" t="s">
        <v>2458</v>
      </c>
      <c r="S277" s="61" t="s">
        <v>2459</v>
      </c>
      <c r="T277" s="61" t="s">
        <v>2460</v>
      </c>
      <c r="U277" s="61" t="s">
        <v>261</v>
      </c>
      <c r="V277" s="61" t="s">
        <v>259</v>
      </c>
      <c r="W277" s="61" t="s">
        <v>267</v>
      </c>
      <c r="X277" s="61" t="s">
        <v>49</v>
      </c>
      <c r="Y277" s="61" t="s">
        <v>2461</v>
      </c>
      <c r="Z277" s="65">
        <v>7</v>
      </c>
      <c r="AA277" s="61" t="s">
        <v>2361</v>
      </c>
      <c r="AB277" s="61" t="s">
        <v>2362</v>
      </c>
      <c r="AC277" s="61"/>
      <c r="AD277" s="61"/>
      <c r="AE277" s="65" t="s">
        <v>76</v>
      </c>
      <c r="AF277" s="65">
        <v>1</v>
      </c>
      <c r="AG277" s="62">
        <v>1</v>
      </c>
    </row>
    <row r="278" spans="1:33" ht="235.85" customHeight="1" x14ac:dyDescent="0.25">
      <c r="A278" s="61" t="s">
        <v>2446</v>
      </c>
      <c r="B278" s="61" t="s">
        <v>2447</v>
      </c>
      <c r="C278" s="61" t="s">
        <v>33</v>
      </c>
      <c r="D278" s="61" t="s">
        <v>2448</v>
      </c>
      <c r="E278" s="61" t="s">
        <v>559</v>
      </c>
      <c r="F278" s="61" t="s">
        <v>65</v>
      </c>
      <c r="G278" s="61" t="s">
        <v>35</v>
      </c>
      <c r="H278" s="61" t="s">
        <v>2449</v>
      </c>
      <c r="I278" s="61" t="s">
        <v>2450</v>
      </c>
      <c r="J278" s="61" t="s">
        <v>2451</v>
      </c>
      <c r="K278" s="61" t="s">
        <v>2452</v>
      </c>
      <c r="L278" s="61" t="s">
        <v>2453</v>
      </c>
      <c r="M278" s="61" t="s">
        <v>2454</v>
      </c>
      <c r="N278" s="61" t="s">
        <v>2455</v>
      </c>
      <c r="O278" s="61" t="s">
        <v>460</v>
      </c>
      <c r="P278" s="61" t="s">
        <v>2456</v>
      </c>
      <c r="Q278" s="61" t="s">
        <v>2457</v>
      </c>
      <c r="R278" s="61" t="s">
        <v>2458</v>
      </c>
      <c r="S278" s="61" t="s">
        <v>2459</v>
      </c>
      <c r="T278" s="61" t="s">
        <v>2460</v>
      </c>
      <c r="U278" s="61" t="s">
        <v>261</v>
      </c>
      <c r="V278" s="61" t="s">
        <v>259</v>
      </c>
      <c r="W278" s="61" t="s">
        <v>267</v>
      </c>
      <c r="X278" s="61" t="s">
        <v>49</v>
      </c>
      <c r="Y278" s="61" t="s">
        <v>2461</v>
      </c>
      <c r="Z278" s="65">
        <v>8</v>
      </c>
      <c r="AA278" s="61" t="s">
        <v>2361</v>
      </c>
      <c r="AB278" s="61" t="s">
        <v>2362</v>
      </c>
      <c r="AC278" s="61"/>
      <c r="AD278" s="61"/>
      <c r="AE278" s="65" t="s">
        <v>76</v>
      </c>
      <c r="AF278" s="65">
        <v>1</v>
      </c>
      <c r="AG278" s="62">
        <v>1</v>
      </c>
    </row>
    <row r="279" spans="1:33" ht="235.85" customHeight="1" x14ac:dyDescent="0.25">
      <c r="A279" s="61" t="s">
        <v>2446</v>
      </c>
      <c r="B279" s="61" t="s">
        <v>2447</v>
      </c>
      <c r="C279" s="61" t="s">
        <v>33</v>
      </c>
      <c r="D279" s="61" t="s">
        <v>2448</v>
      </c>
      <c r="E279" s="61" t="s">
        <v>559</v>
      </c>
      <c r="F279" s="61" t="s">
        <v>65</v>
      </c>
      <c r="G279" s="61" t="s">
        <v>35</v>
      </c>
      <c r="H279" s="61" t="s">
        <v>2449</v>
      </c>
      <c r="I279" s="61" t="s">
        <v>2450</v>
      </c>
      <c r="J279" s="61" t="s">
        <v>2451</v>
      </c>
      <c r="K279" s="61" t="s">
        <v>2452</v>
      </c>
      <c r="L279" s="61" t="s">
        <v>2453</v>
      </c>
      <c r="M279" s="61" t="s">
        <v>2454</v>
      </c>
      <c r="N279" s="61" t="s">
        <v>2455</v>
      </c>
      <c r="O279" s="61" t="s">
        <v>460</v>
      </c>
      <c r="P279" s="61" t="s">
        <v>2456</v>
      </c>
      <c r="Q279" s="61" t="s">
        <v>2457</v>
      </c>
      <c r="R279" s="61" t="s">
        <v>2458</v>
      </c>
      <c r="S279" s="61" t="s">
        <v>2459</v>
      </c>
      <c r="T279" s="61" t="s">
        <v>2460</v>
      </c>
      <c r="U279" s="61" t="s">
        <v>261</v>
      </c>
      <c r="V279" s="61" t="s">
        <v>259</v>
      </c>
      <c r="W279" s="61" t="s">
        <v>267</v>
      </c>
      <c r="X279" s="61" t="s">
        <v>49</v>
      </c>
      <c r="Y279" s="61" t="s">
        <v>2461</v>
      </c>
      <c r="Z279" s="65">
        <v>9</v>
      </c>
      <c r="AA279" s="61" t="s">
        <v>2361</v>
      </c>
      <c r="AB279" s="61" t="s">
        <v>2362</v>
      </c>
      <c r="AC279" s="61"/>
      <c r="AD279" s="61"/>
      <c r="AE279" s="65" t="s">
        <v>76</v>
      </c>
      <c r="AF279" s="65">
        <v>1</v>
      </c>
      <c r="AG279" s="62">
        <v>1</v>
      </c>
    </row>
    <row r="280" spans="1:33" ht="235.85" customHeight="1" x14ac:dyDescent="0.25">
      <c r="A280" s="61" t="s">
        <v>2446</v>
      </c>
      <c r="B280" s="61" t="s">
        <v>2447</v>
      </c>
      <c r="C280" s="61" t="s">
        <v>33</v>
      </c>
      <c r="D280" s="61" t="s">
        <v>2448</v>
      </c>
      <c r="E280" s="61" t="s">
        <v>559</v>
      </c>
      <c r="F280" s="61" t="s">
        <v>65</v>
      </c>
      <c r="G280" s="61" t="s">
        <v>35</v>
      </c>
      <c r="H280" s="61" t="s">
        <v>2449</v>
      </c>
      <c r="I280" s="61" t="s">
        <v>2450</v>
      </c>
      <c r="J280" s="61" t="s">
        <v>2451</v>
      </c>
      <c r="K280" s="61" t="s">
        <v>2452</v>
      </c>
      <c r="L280" s="61" t="s">
        <v>2453</v>
      </c>
      <c r="M280" s="61" t="s">
        <v>2454</v>
      </c>
      <c r="N280" s="61" t="s">
        <v>2455</v>
      </c>
      <c r="O280" s="61" t="s">
        <v>460</v>
      </c>
      <c r="P280" s="61" t="s">
        <v>2456</v>
      </c>
      <c r="Q280" s="61" t="s">
        <v>2457</v>
      </c>
      <c r="R280" s="61" t="s">
        <v>2458</v>
      </c>
      <c r="S280" s="61" t="s">
        <v>2459</v>
      </c>
      <c r="T280" s="61" t="s">
        <v>2460</v>
      </c>
      <c r="U280" s="61" t="s">
        <v>261</v>
      </c>
      <c r="V280" s="61" t="s">
        <v>259</v>
      </c>
      <c r="W280" s="61" t="s">
        <v>267</v>
      </c>
      <c r="X280" s="61" t="s">
        <v>49</v>
      </c>
      <c r="Y280" s="61" t="s">
        <v>2461</v>
      </c>
      <c r="Z280" s="65">
        <v>10</v>
      </c>
      <c r="AA280" s="61" t="s">
        <v>2361</v>
      </c>
      <c r="AB280" s="61" t="s">
        <v>2362</v>
      </c>
      <c r="AC280" s="61"/>
      <c r="AD280" s="61"/>
      <c r="AE280" s="65" t="s">
        <v>76</v>
      </c>
      <c r="AF280" s="65">
        <v>1</v>
      </c>
      <c r="AG280" s="62">
        <v>1</v>
      </c>
    </row>
    <row r="281" spans="1:33" ht="235.85" customHeight="1" x14ac:dyDescent="0.25">
      <c r="A281" s="61" t="s">
        <v>2446</v>
      </c>
      <c r="B281" s="61" t="s">
        <v>2447</v>
      </c>
      <c r="C281" s="61" t="s">
        <v>33</v>
      </c>
      <c r="D281" s="61" t="s">
        <v>2448</v>
      </c>
      <c r="E281" s="61" t="s">
        <v>559</v>
      </c>
      <c r="F281" s="61" t="s">
        <v>65</v>
      </c>
      <c r="G281" s="61" t="s">
        <v>35</v>
      </c>
      <c r="H281" s="61" t="s">
        <v>2449</v>
      </c>
      <c r="I281" s="61" t="s">
        <v>2450</v>
      </c>
      <c r="J281" s="61" t="s">
        <v>2451</v>
      </c>
      <c r="K281" s="61" t="s">
        <v>2452</v>
      </c>
      <c r="L281" s="61" t="s">
        <v>2453</v>
      </c>
      <c r="M281" s="61" t="s">
        <v>2454</v>
      </c>
      <c r="N281" s="61" t="s">
        <v>2455</v>
      </c>
      <c r="O281" s="61" t="s">
        <v>460</v>
      </c>
      <c r="P281" s="61" t="s">
        <v>2456</v>
      </c>
      <c r="Q281" s="61" t="s">
        <v>2457</v>
      </c>
      <c r="R281" s="61" t="s">
        <v>2458</v>
      </c>
      <c r="S281" s="61" t="s">
        <v>2459</v>
      </c>
      <c r="T281" s="61" t="s">
        <v>2460</v>
      </c>
      <c r="U281" s="61" t="s">
        <v>261</v>
      </c>
      <c r="V281" s="61" t="s">
        <v>259</v>
      </c>
      <c r="W281" s="61" t="s">
        <v>267</v>
      </c>
      <c r="X281" s="61" t="s">
        <v>49</v>
      </c>
      <c r="Y281" s="61" t="s">
        <v>2461</v>
      </c>
      <c r="Z281" s="65">
        <v>11</v>
      </c>
      <c r="AA281" s="61" t="s">
        <v>2361</v>
      </c>
      <c r="AB281" s="61" t="s">
        <v>2362</v>
      </c>
      <c r="AC281" s="61"/>
      <c r="AD281" s="61"/>
      <c r="AE281" s="65" t="s">
        <v>76</v>
      </c>
      <c r="AF281" s="65">
        <v>1</v>
      </c>
      <c r="AG281" s="62">
        <v>1</v>
      </c>
    </row>
    <row r="282" spans="1:33" ht="235.85" customHeight="1" x14ac:dyDescent="0.25">
      <c r="A282" s="61" t="s">
        <v>2446</v>
      </c>
      <c r="B282" s="61" t="s">
        <v>2447</v>
      </c>
      <c r="C282" s="61" t="s">
        <v>33</v>
      </c>
      <c r="D282" s="61" t="s">
        <v>2448</v>
      </c>
      <c r="E282" s="61" t="s">
        <v>559</v>
      </c>
      <c r="F282" s="61" t="s">
        <v>65</v>
      </c>
      <c r="G282" s="61" t="s">
        <v>35</v>
      </c>
      <c r="H282" s="61" t="s">
        <v>2449</v>
      </c>
      <c r="I282" s="61" t="s">
        <v>2450</v>
      </c>
      <c r="J282" s="61" t="s">
        <v>2451</v>
      </c>
      <c r="K282" s="61" t="s">
        <v>2452</v>
      </c>
      <c r="L282" s="61" t="s">
        <v>2453</v>
      </c>
      <c r="M282" s="61" t="s">
        <v>2454</v>
      </c>
      <c r="N282" s="61" t="s">
        <v>2455</v>
      </c>
      <c r="O282" s="61" t="s">
        <v>460</v>
      </c>
      <c r="P282" s="61" t="s">
        <v>2456</v>
      </c>
      <c r="Q282" s="61" t="s">
        <v>2457</v>
      </c>
      <c r="R282" s="61" t="s">
        <v>2458</v>
      </c>
      <c r="S282" s="61" t="s">
        <v>2459</v>
      </c>
      <c r="T282" s="61" t="s">
        <v>2460</v>
      </c>
      <c r="U282" s="61" t="s">
        <v>261</v>
      </c>
      <c r="V282" s="61" t="s">
        <v>259</v>
      </c>
      <c r="W282" s="61" t="s">
        <v>267</v>
      </c>
      <c r="X282" s="61" t="s">
        <v>49</v>
      </c>
      <c r="Y282" s="61" t="s">
        <v>2461</v>
      </c>
      <c r="Z282" s="65">
        <v>12</v>
      </c>
      <c r="AA282" s="61" t="s">
        <v>2361</v>
      </c>
      <c r="AB282" s="61" t="s">
        <v>2362</v>
      </c>
      <c r="AC282" s="61"/>
      <c r="AD282" s="61"/>
      <c r="AE282" s="65" t="s">
        <v>76</v>
      </c>
      <c r="AF282" s="65">
        <v>1</v>
      </c>
      <c r="AG282" s="62">
        <v>1</v>
      </c>
    </row>
    <row r="283" spans="1:33" ht="235.85" customHeight="1" x14ac:dyDescent="0.25">
      <c r="A283" s="61" t="s">
        <v>2446</v>
      </c>
      <c r="B283" s="61" t="s">
        <v>2447</v>
      </c>
      <c r="C283" s="61" t="s">
        <v>33</v>
      </c>
      <c r="D283" s="61" t="s">
        <v>2448</v>
      </c>
      <c r="E283" s="61" t="s">
        <v>559</v>
      </c>
      <c r="F283" s="61" t="s">
        <v>65</v>
      </c>
      <c r="G283" s="61" t="s">
        <v>35</v>
      </c>
      <c r="H283" s="61" t="s">
        <v>2449</v>
      </c>
      <c r="I283" s="61" t="s">
        <v>2450</v>
      </c>
      <c r="J283" s="61" t="s">
        <v>2451</v>
      </c>
      <c r="K283" s="61" t="s">
        <v>2452</v>
      </c>
      <c r="L283" s="61" t="s">
        <v>2453</v>
      </c>
      <c r="M283" s="61" t="s">
        <v>2454</v>
      </c>
      <c r="N283" s="61" t="s">
        <v>2455</v>
      </c>
      <c r="O283" s="61" t="s">
        <v>460</v>
      </c>
      <c r="P283" s="61" t="s">
        <v>2456</v>
      </c>
      <c r="Q283" s="61" t="s">
        <v>2457</v>
      </c>
      <c r="R283" s="61" t="s">
        <v>2458</v>
      </c>
      <c r="S283" s="61" t="s">
        <v>2459</v>
      </c>
      <c r="T283" s="61" t="s">
        <v>2460</v>
      </c>
      <c r="U283" s="61" t="s">
        <v>261</v>
      </c>
      <c r="V283" s="61" t="s">
        <v>259</v>
      </c>
      <c r="W283" s="61" t="s">
        <v>267</v>
      </c>
      <c r="X283" s="61" t="s">
        <v>49</v>
      </c>
      <c r="Y283" s="61" t="s">
        <v>2461</v>
      </c>
      <c r="Z283" s="65">
        <v>13</v>
      </c>
      <c r="AA283" s="61" t="s">
        <v>2462</v>
      </c>
      <c r="AB283" s="61" t="s">
        <v>2463</v>
      </c>
      <c r="AC283" s="61"/>
      <c r="AD283" s="61"/>
      <c r="AE283" s="65" t="s">
        <v>125</v>
      </c>
      <c r="AF283" s="65">
        <v>1</v>
      </c>
      <c r="AG283" s="61" t="s">
        <v>2464</v>
      </c>
    </row>
    <row r="284" spans="1:33" ht="235.85" customHeight="1" x14ac:dyDescent="0.25">
      <c r="A284" s="61" t="s">
        <v>2446</v>
      </c>
      <c r="B284" s="61" t="s">
        <v>2447</v>
      </c>
      <c r="C284" s="61" t="s">
        <v>33</v>
      </c>
      <c r="D284" s="61" t="s">
        <v>2448</v>
      </c>
      <c r="E284" s="61" t="s">
        <v>559</v>
      </c>
      <c r="F284" s="61" t="s">
        <v>65</v>
      </c>
      <c r="G284" s="61" t="s">
        <v>35</v>
      </c>
      <c r="H284" s="61" t="s">
        <v>2449</v>
      </c>
      <c r="I284" s="61" t="s">
        <v>2450</v>
      </c>
      <c r="J284" s="61" t="s">
        <v>2451</v>
      </c>
      <c r="K284" s="61" t="s">
        <v>2452</v>
      </c>
      <c r="L284" s="61" t="s">
        <v>2453</v>
      </c>
      <c r="M284" s="61" t="s">
        <v>2454</v>
      </c>
      <c r="N284" s="61" t="s">
        <v>2455</v>
      </c>
      <c r="O284" s="61" t="s">
        <v>460</v>
      </c>
      <c r="P284" s="61" t="s">
        <v>2456</v>
      </c>
      <c r="Q284" s="61" t="s">
        <v>2457</v>
      </c>
      <c r="R284" s="61" t="s">
        <v>2458</v>
      </c>
      <c r="S284" s="61" t="s">
        <v>2459</v>
      </c>
      <c r="T284" s="61" t="s">
        <v>2460</v>
      </c>
      <c r="U284" s="61" t="s">
        <v>261</v>
      </c>
      <c r="V284" s="61" t="s">
        <v>259</v>
      </c>
      <c r="W284" s="61" t="s">
        <v>267</v>
      </c>
      <c r="X284" s="61" t="s">
        <v>49</v>
      </c>
      <c r="Y284" s="61" t="s">
        <v>2461</v>
      </c>
      <c r="Z284" s="65">
        <v>14</v>
      </c>
      <c r="AA284" s="61" t="s">
        <v>2462</v>
      </c>
      <c r="AB284" s="61" t="s">
        <v>2463</v>
      </c>
      <c r="AC284" s="61"/>
      <c r="AD284" s="61"/>
      <c r="AE284" s="65" t="s">
        <v>125</v>
      </c>
      <c r="AF284" s="65">
        <v>1</v>
      </c>
      <c r="AG284" s="62">
        <v>1</v>
      </c>
    </row>
    <row r="285" spans="1:33" ht="235.85" customHeight="1" x14ac:dyDescent="0.25">
      <c r="A285" s="61" t="s">
        <v>2446</v>
      </c>
      <c r="B285" s="61" t="s">
        <v>2447</v>
      </c>
      <c r="C285" s="61" t="s">
        <v>33</v>
      </c>
      <c r="D285" s="61" t="s">
        <v>2448</v>
      </c>
      <c r="E285" s="61" t="s">
        <v>559</v>
      </c>
      <c r="F285" s="61" t="s">
        <v>65</v>
      </c>
      <c r="G285" s="61" t="s">
        <v>35</v>
      </c>
      <c r="H285" s="61" t="s">
        <v>2449</v>
      </c>
      <c r="I285" s="61" t="s">
        <v>2450</v>
      </c>
      <c r="J285" s="61" t="s">
        <v>2451</v>
      </c>
      <c r="K285" s="61" t="s">
        <v>2452</v>
      </c>
      <c r="L285" s="61" t="s">
        <v>2453</v>
      </c>
      <c r="M285" s="61" t="s">
        <v>2454</v>
      </c>
      <c r="N285" s="61" t="s">
        <v>2455</v>
      </c>
      <c r="O285" s="61" t="s">
        <v>460</v>
      </c>
      <c r="P285" s="61" t="s">
        <v>2456</v>
      </c>
      <c r="Q285" s="61" t="s">
        <v>2457</v>
      </c>
      <c r="R285" s="61" t="s">
        <v>2458</v>
      </c>
      <c r="S285" s="61" t="s">
        <v>2459</v>
      </c>
      <c r="T285" s="61" t="s">
        <v>2460</v>
      </c>
      <c r="U285" s="61" t="s">
        <v>261</v>
      </c>
      <c r="V285" s="61" t="s">
        <v>259</v>
      </c>
      <c r="W285" s="61" t="s">
        <v>267</v>
      </c>
      <c r="X285" s="61" t="s">
        <v>49</v>
      </c>
      <c r="Y285" s="61" t="s">
        <v>2461</v>
      </c>
      <c r="Z285" s="65">
        <v>15</v>
      </c>
      <c r="AA285" s="61" t="s">
        <v>2462</v>
      </c>
      <c r="AB285" s="61" t="s">
        <v>2463</v>
      </c>
      <c r="AC285" s="61"/>
      <c r="AD285" s="61"/>
      <c r="AE285" s="65" t="s">
        <v>125</v>
      </c>
      <c r="AF285" s="65">
        <v>1</v>
      </c>
      <c r="AG285" s="62">
        <v>1</v>
      </c>
    </row>
    <row r="286" spans="1:33" ht="235.85" customHeight="1" x14ac:dyDescent="0.25">
      <c r="A286" s="61" t="s">
        <v>2446</v>
      </c>
      <c r="B286" s="61" t="s">
        <v>2447</v>
      </c>
      <c r="C286" s="61" t="s">
        <v>33</v>
      </c>
      <c r="D286" s="61" t="s">
        <v>2448</v>
      </c>
      <c r="E286" s="61" t="s">
        <v>559</v>
      </c>
      <c r="F286" s="61" t="s">
        <v>65</v>
      </c>
      <c r="G286" s="61" t="s">
        <v>35</v>
      </c>
      <c r="H286" s="61" t="s">
        <v>2449</v>
      </c>
      <c r="I286" s="61" t="s">
        <v>2450</v>
      </c>
      <c r="J286" s="61" t="s">
        <v>2451</v>
      </c>
      <c r="K286" s="61" t="s">
        <v>2452</v>
      </c>
      <c r="L286" s="61" t="s">
        <v>2453</v>
      </c>
      <c r="M286" s="61" t="s">
        <v>2454</v>
      </c>
      <c r="N286" s="61" t="s">
        <v>2455</v>
      </c>
      <c r="O286" s="61" t="s">
        <v>460</v>
      </c>
      <c r="P286" s="61" t="s">
        <v>2456</v>
      </c>
      <c r="Q286" s="61" t="s">
        <v>2457</v>
      </c>
      <c r="R286" s="61" t="s">
        <v>2458</v>
      </c>
      <c r="S286" s="61" t="s">
        <v>2459</v>
      </c>
      <c r="T286" s="61" t="s">
        <v>2460</v>
      </c>
      <c r="U286" s="61" t="s">
        <v>261</v>
      </c>
      <c r="V286" s="61" t="s">
        <v>259</v>
      </c>
      <c r="W286" s="61" t="s">
        <v>267</v>
      </c>
      <c r="X286" s="61" t="s">
        <v>49</v>
      </c>
      <c r="Y286" s="61" t="s">
        <v>2461</v>
      </c>
      <c r="Z286" s="65">
        <v>16</v>
      </c>
      <c r="AA286" s="61" t="s">
        <v>2462</v>
      </c>
      <c r="AB286" s="61" t="s">
        <v>2463</v>
      </c>
      <c r="AC286" s="61"/>
      <c r="AD286" s="61"/>
      <c r="AE286" s="65" t="s">
        <v>125</v>
      </c>
      <c r="AF286" s="65">
        <v>1</v>
      </c>
      <c r="AG286" s="62">
        <v>1</v>
      </c>
    </row>
    <row r="287" spans="1:33" ht="235.85" customHeight="1" x14ac:dyDescent="0.25">
      <c r="A287" s="61" t="s">
        <v>2465</v>
      </c>
      <c r="B287" s="61" t="s">
        <v>2466</v>
      </c>
      <c r="C287" s="61" t="s">
        <v>33</v>
      </c>
      <c r="D287" s="61" t="s">
        <v>2467</v>
      </c>
      <c r="E287" s="61" t="s">
        <v>279</v>
      </c>
      <c r="F287" s="61" t="s">
        <v>45</v>
      </c>
      <c r="G287" s="61" t="s">
        <v>56</v>
      </c>
      <c r="H287" s="61" t="s">
        <v>2468</v>
      </c>
      <c r="I287" s="61" t="s">
        <v>2469</v>
      </c>
      <c r="J287" s="61" t="s">
        <v>2470</v>
      </c>
      <c r="K287" s="61" t="s">
        <v>2471</v>
      </c>
      <c r="L287" s="61" t="s">
        <v>2472</v>
      </c>
      <c r="M287" s="61" t="s">
        <v>2473</v>
      </c>
      <c r="N287" s="61" t="s">
        <v>2474</v>
      </c>
      <c r="O287" s="61" t="s">
        <v>460</v>
      </c>
      <c r="P287" s="61" t="s">
        <v>2475</v>
      </c>
      <c r="Q287" s="61" t="s">
        <v>2476</v>
      </c>
      <c r="R287" s="61" t="s">
        <v>2477</v>
      </c>
      <c r="S287" s="61" t="s">
        <v>2478</v>
      </c>
      <c r="T287" s="61" t="s">
        <v>2479</v>
      </c>
      <c r="U287" s="61" t="s">
        <v>261</v>
      </c>
      <c r="V287" s="61" t="s">
        <v>259</v>
      </c>
      <c r="W287" s="61" t="s">
        <v>261</v>
      </c>
      <c r="X287" s="61" t="s">
        <v>44</v>
      </c>
      <c r="Y287" s="61" t="s">
        <v>2480</v>
      </c>
      <c r="Z287" s="65">
        <v>1</v>
      </c>
      <c r="AA287" s="61" t="s">
        <v>135</v>
      </c>
      <c r="AB287" s="61" t="s">
        <v>2481</v>
      </c>
      <c r="AC287" s="61" t="s">
        <v>2469</v>
      </c>
      <c r="AD287" s="61" t="s">
        <v>263</v>
      </c>
      <c r="AE287" s="65" t="s">
        <v>137</v>
      </c>
      <c r="AF287" s="65">
        <v>2</v>
      </c>
      <c r="AG287" s="62">
        <v>13439643.699999999</v>
      </c>
    </row>
    <row r="288" spans="1:33" ht="235.85" customHeight="1" x14ac:dyDescent="0.25">
      <c r="A288" s="61" t="s">
        <v>2482</v>
      </c>
      <c r="B288" s="61" t="s">
        <v>2483</v>
      </c>
      <c r="C288" s="61" t="s">
        <v>33</v>
      </c>
      <c r="D288" s="61" t="s">
        <v>2484</v>
      </c>
      <c r="E288" s="61" t="s">
        <v>279</v>
      </c>
      <c r="F288" s="61" t="s">
        <v>34</v>
      </c>
      <c r="G288" s="61" t="s">
        <v>35</v>
      </c>
      <c r="H288" s="61" t="s">
        <v>2485</v>
      </c>
      <c r="I288" s="61" t="s">
        <v>2486</v>
      </c>
      <c r="J288" s="61" t="s">
        <v>2487</v>
      </c>
      <c r="K288" s="61" t="s">
        <v>2488</v>
      </c>
      <c r="L288" s="61" t="s">
        <v>2489</v>
      </c>
      <c r="M288" s="61" t="s">
        <v>2490</v>
      </c>
      <c r="N288" s="61" t="s">
        <v>2491</v>
      </c>
      <c r="O288" s="61" t="s">
        <v>504</v>
      </c>
      <c r="P288" s="61" t="s">
        <v>2492</v>
      </c>
      <c r="Q288" s="61" t="s">
        <v>2493</v>
      </c>
      <c r="R288" s="61" t="s">
        <v>2494</v>
      </c>
      <c r="S288" s="61" t="s">
        <v>2459</v>
      </c>
      <c r="T288" s="61" t="s">
        <v>2495</v>
      </c>
      <c r="U288" s="61" t="s">
        <v>261</v>
      </c>
      <c r="V288" s="61" t="s">
        <v>2496</v>
      </c>
      <c r="W288" s="61" t="s">
        <v>261</v>
      </c>
      <c r="X288" s="61" t="s">
        <v>57</v>
      </c>
      <c r="Y288" s="61" t="s">
        <v>2497</v>
      </c>
      <c r="Z288" s="65">
        <v>1</v>
      </c>
      <c r="AA288" s="61" t="s">
        <v>2498</v>
      </c>
      <c r="AB288" s="61" t="s">
        <v>2499</v>
      </c>
      <c r="AC288" s="61" t="s">
        <v>2486</v>
      </c>
      <c r="AD288" s="61" t="s">
        <v>263</v>
      </c>
      <c r="AE288" s="65" t="s">
        <v>68</v>
      </c>
      <c r="AF288" s="65">
        <v>1</v>
      </c>
      <c r="AG288" s="62">
        <v>34555705.100000001</v>
      </c>
    </row>
    <row r="289" spans="1:33" ht="235.85" customHeight="1" x14ac:dyDescent="0.25">
      <c r="A289" s="61" t="s">
        <v>2500</v>
      </c>
      <c r="B289" s="61" t="s">
        <v>2501</v>
      </c>
      <c r="C289" s="61" t="s">
        <v>33</v>
      </c>
      <c r="D289" s="61" t="s">
        <v>2418</v>
      </c>
      <c r="E289" s="61" t="s">
        <v>279</v>
      </c>
      <c r="F289" s="61" t="s">
        <v>34</v>
      </c>
      <c r="G289" s="61" t="s">
        <v>35</v>
      </c>
      <c r="H289" s="61" t="s">
        <v>1188</v>
      </c>
      <c r="I289" s="61" t="s">
        <v>2420</v>
      </c>
      <c r="J289" s="61" t="s">
        <v>2421</v>
      </c>
      <c r="K289" s="61" t="s">
        <v>2422</v>
      </c>
      <c r="L289" s="61" t="s">
        <v>2423</v>
      </c>
      <c r="M289" s="61" t="s">
        <v>2502</v>
      </c>
      <c r="N289" s="61" t="s">
        <v>2425</v>
      </c>
      <c r="O289" s="61" t="s">
        <v>504</v>
      </c>
      <c r="P289" s="61" t="s">
        <v>2426</v>
      </c>
      <c r="Q289" s="61" t="s">
        <v>2503</v>
      </c>
      <c r="R289" s="61" t="s">
        <v>2504</v>
      </c>
      <c r="S289" s="61" t="s">
        <v>2459</v>
      </c>
      <c r="T289" s="61" t="s">
        <v>2505</v>
      </c>
      <c r="U289" s="61" t="s">
        <v>261</v>
      </c>
      <c r="V289" s="61" t="s">
        <v>2496</v>
      </c>
      <c r="W289" s="61" t="s">
        <v>95</v>
      </c>
      <c r="X289" s="61" t="s">
        <v>54</v>
      </c>
      <c r="Y289" s="61" t="s">
        <v>2506</v>
      </c>
      <c r="Z289" s="65">
        <v>1</v>
      </c>
      <c r="AA289" s="61" t="s">
        <v>2430</v>
      </c>
      <c r="AB289" s="61" t="s">
        <v>2431</v>
      </c>
      <c r="AC289" s="61" t="s">
        <v>2420</v>
      </c>
      <c r="AD289" s="61" t="s">
        <v>263</v>
      </c>
      <c r="AE289" s="65" t="s">
        <v>68</v>
      </c>
      <c r="AF289" s="65">
        <v>1</v>
      </c>
      <c r="AG289" s="62">
        <v>1799990</v>
      </c>
    </row>
    <row r="290" spans="1:33" ht="235.85" customHeight="1" x14ac:dyDescent="0.25">
      <c r="A290" s="61" t="s">
        <v>2507</v>
      </c>
      <c r="B290" s="61" t="s">
        <v>2508</v>
      </c>
      <c r="C290" s="61" t="s">
        <v>33</v>
      </c>
      <c r="D290" s="61" t="s">
        <v>2509</v>
      </c>
      <c r="E290" s="61" t="s">
        <v>279</v>
      </c>
      <c r="F290" s="61" t="s">
        <v>45</v>
      </c>
      <c r="G290" s="61" t="s">
        <v>42</v>
      </c>
      <c r="H290" s="61" t="s">
        <v>132</v>
      </c>
      <c r="I290" s="61" t="s">
        <v>2510</v>
      </c>
      <c r="J290" s="61" t="s">
        <v>2511</v>
      </c>
      <c r="K290" s="61" t="s">
        <v>2512</v>
      </c>
      <c r="L290" s="61" t="s">
        <v>2513</v>
      </c>
      <c r="M290" s="61" t="s">
        <v>2514</v>
      </c>
      <c r="N290" s="61" t="s">
        <v>2515</v>
      </c>
      <c r="O290" s="61" t="s">
        <v>504</v>
      </c>
      <c r="P290" s="61" t="s">
        <v>2516</v>
      </c>
      <c r="Q290" s="61" t="s">
        <v>2517</v>
      </c>
      <c r="R290" s="61" t="s">
        <v>2518</v>
      </c>
      <c r="S290" s="61" t="s">
        <v>1741</v>
      </c>
      <c r="T290" s="61" t="s">
        <v>2519</v>
      </c>
      <c r="U290" s="61" t="s">
        <v>261</v>
      </c>
      <c r="V290" s="61" t="s">
        <v>2496</v>
      </c>
      <c r="W290" s="61" t="s">
        <v>261</v>
      </c>
      <c r="X290" s="61" t="s">
        <v>36</v>
      </c>
      <c r="Y290" s="61" t="s">
        <v>2520</v>
      </c>
      <c r="Z290" s="65">
        <v>1</v>
      </c>
      <c r="AA290" s="61" t="s">
        <v>2521</v>
      </c>
      <c r="AB290" s="61" t="s">
        <v>2522</v>
      </c>
      <c r="AC290" s="61" t="s">
        <v>2510</v>
      </c>
      <c r="AD290" s="61" t="s">
        <v>263</v>
      </c>
      <c r="AE290" s="65" t="s">
        <v>160</v>
      </c>
      <c r="AF290" s="65">
        <v>1</v>
      </c>
      <c r="AG290" s="62">
        <v>547200</v>
      </c>
    </row>
    <row r="291" spans="1:33" ht="235.85" customHeight="1" x14ac:dyDescent="0.25">
      <c r="A291" s="61" t="s">
        <v>2507</v>
      </c>
      <c r="B291" s="61" t="s">
        <v>2508</v>
      </c>
      <c r="C291" s="61" t="s">
        <v>33</v>
      </c>
      <c r="D291" s="61" t="s">
        <v>2509</v>
      </c>
      <c r="E291" s="61" t="s">
        <v>279</v>
      </c>
      <c r="F291" s="61" t="s">
        <v>45</v>
      </c>
      <c r="G291" s="61" t="s">
        <v>42</v>
      </c>
      <c r="H291" s="61" t="s">
        <v>132</v>
      </c>
      <c r="I291" s="61" t="s">
        <v>2510</v>
      </c>
      <c r="J291" s="61" t="s">
        <v>2511</v>
      </c>
      <c r="K291" s="61" t="s">
        <v>2512</v>
      </c>
      <c r="L291" s="61" t="s">
        <v>2513</v>
      </c>
      <c r="M291" s="61" t="s">
        <v>2514</v>
      </c>
      <c r="N291" s="61" t="s">
        <v>2515</v>
      </c>
      <c r="O291" s="61" t="s">
        <v>504</v>
      </c>
      <c r="P291" s="61" t="s">
        <v>2516</v>
      </c>
      <c r="Q291" s="61" t="s">
        <v>2517</v>
      </c>
      <c r="R291" s="61" t="s">
        <v>2518</v>
      </c>
      <c r="S291" s="61" t="s">
        <v>1741</v>
      </c>
      <c r="T291" s="61" t="s">
        <v>2519</v>
      </c>
      <c r="U291" s="61" t="s">
        <v>261</v>
      </c>
      <c r="V291" s="61" t="s">
        <v>2496</v>
      </c>
      <c r="W291" s="61" t="s">
        <v>261</v>
      </c>
      <c r="X291" s="61" t="s">
        <v>36</v>
      </c>
      <c r="Y291" s="61" t="s">
        <v>2520</v>
      </c>
      <c r="Z291" s="65">
        <v>2</v>
      </c>
      <c r="AA291" s="61" t="s">
        <v>2521</v>
      </c>
      <c r="AB291" s="61" t="s">
        <v>2522</v>
      </c>
      <c r="AC291" s="61" t="s">
        <v>2510</v>
      </c>
      <c r="AD291" s="61" t="s">
        <v>263</v>
      </c>
      <c r="AE291" s="65" t="s">
        <v>160</v>
      </c>
      <c r="AF291" s="65">
        <v>1</v>
      </c>
      <c r="AG291" s="62">
        <v>364700</v>
      </c>
    </row>
    <row r="292" spans="1:33" ht="235.85" customHeight="1" x14ac:dyDescent="0.25">
      <c r="A292" s="61" t="s">
        <v>2507</v>
      </c>
      <c r="B292" s="61" t="s">
        <v>2508</v>
      </c>
      <c r="C292" s="61" t="s">
        <v>33</v>
      </c>
      <c r="D292" s="61" t="s">
        <v>2509</v>
      </c>
      <c r="E292" s="61" t="s">
        <v>279</v>
      </c>
      <c r="F292" s="61" t="s">
        <v>45</v>
      </c>
      <c r="G292" s="61" t="s">
        <v>42</v>
      </c>
      <c r="H292" s="61" t="s">
        <v>132</v>
      </c>
      <c r="I292" s="61" t="s">
        <v>2510</v>
      </c>
      <c r="J292" s="61" t="s">
        <v>2511</v>
      </c>
      <c r="K292" s="61" t="s">
        <v>2512</v>
      </c>
      <c r="L292" s="61" t="s">
        <v>2513</v>
      </c>
      <c r="M292" s="61" t="s">
        <v>2514</v>
      </c>
      <c r="N292" s="61" t="s">
        <v>2515</v>
      </c>
      <c r="O292" s="61" t="s">
        <v>504</v>
      </c>
      <c r="P292" s="61" t="s">
        <v>2516</v>
      </c>
      <c r="Q292" s="61" t="s">
        <v>2517</v>
      </c>
      <c r="R292" s="61" t="s">
        <v>2518</v>
      </c>
      <c r="S292" s="61" t="s">
        <v>1741</v>
      </c>
      <c r="T292" s="61" t="s">
        <v>2519</v>
      </c>
      <c r="U292" s="61" t="s">
        <v>261</v>
      </c>
      <c r="V292" s="61" t="s">
        <v>2496</v>
      </c>
      <c r="W292" s="61" t="s">
        <v>261</v>
      </c>
      <c r="X292" s="61" t="s">
        <v>36</v>
      </c>
      <c r="Y292" s="61" t="s">
        <v>2520</v>
      </c>
      <c r="Z292" s="65">
        <v>3</v>
      </c>
      <c r="AA292" s="61" t="s">
        <v>2521</v>
      </c>
      <c r="AB292" s="61" t="s">
        <v>2522</v>
      </c>
      <c r="AC292" s="61" t="s">
        <v>2510</v>
      </c>
      <c r="AD292" s="61" t="s">
        <v>263</v>
      </c>
      <c r="AE292" s="65" t="s">
        <v>160</v>
      </c>
      <c r="AF292" s="65">
        <v>1</v>
      </c>
      <c r="AG292" s="62">
        <v>1054700</v>
      </c>
    </row>
    <row r="293" spans="1:33" ht="235.85" customHeight="1" x14ac:dyDescent="0.25">
      <c r="A293" s="61" t="s">
        <v>2523</v>
      </c>
      <c r="B293" s="61" t="s">
        <v>2524</v>
      </c>
      <c r="C293" s="61" t="s">
        <v>33</v>
      </c>
      <c r="D293" s="61" t="s">
        <v>2525</v>
      </c>
      <c r="E293" s="61" t="s">
        <v>248</v>
      </c>
      <c r="F293" s="61" t="s">
        <v>34</v>
      </c>
      <c r="G293" s="61" t="s">
        <v>35</v>
      </c>
      <c r="H293" s="61" t="s">
        <v>2526</v>
      </c>
      <c r="I293" s="61" t="s">
        <v>2527</v>
      </c>
      <c r="J293" s="61" t="s">
        <v>2528</v>
      </c>
      <c r="K293" s="61" t="s">
        <v>2529</v>
      </c>
      <c r="L293" s="61" t="s">
        <v>2530</v>
      </c>
      <c r="M293" s="61" t="s">
        <v>2531</v>
      </c>
      <c r="N293" s="61" t="s">
        <v>2532</v>
      </c>
      <c r="O293" s="61" t="s">
        <v>460</v>
      </c>
      <c r="P293" s="61" t="s">
        <v>2533</v>
      </c>
      <c r="Q293" s="61" t="s">
        <v>2534</v>
      </c>
      <c r="R293" s="61" t="s">
        <v>2535</v>
      </c>
      <c r="S293" s="61" t="s">
        <v>2536</v>
      </c>
      <c r="T293" s="61" t="s">
        <v>2537</v>
      </c>
      <c r="U293" s="61" t="s">
        <v>261</v>
      </c>
      <c r="V293" s="61" t="s">
        <v>259</v>
      </c>
      <c r="W293" s="61" t="s">
        <v>261</v>
      </c>
      <c r="X293" s="61" t="s">
        <v>108</v>
      </c>
      <c r="Y293" s="61" t="s">
        <v>2538</v>
      </c>
      <c r="Z293" s="65">
        <v>1</v>
      </c>
      <c r="AA293" s="61" t="s">
        <v>2539</v>
      </c>
      <c r="AB293" s="61" t="s">
        <v>2540</v>
      </c>
      <c r="AC293" s="61" t="s">
        <v>2527</v>
      </c>
      <c r="AD293" s="61" t="s">
        <v>263</v>
      </c>
      <c r="AE293" s="65" t="s">
        <v>68</v>
      </c>
      <c r="AF293" s="65">
        <v>1</v>
      </c>
      <c r="AG293" s="62">
        <v>21137122</v>
      </c>
    </row>
    <row r="294" spans="1:33" ht="235.85" customHeight="1" x14ac:dyDescent="0.25">
      <c r="A294" s="61" t="s">
        <v>2523</v>
      </c>
      <c r="B294" s="61" t="s">
        <v>2524</v>
      </c>
      <c r="C294" s="61" t="s">
        <v>33</v>
      </c>
      <c r="D294" s="61" t="s">
        <v>2525</v>
      </c>
      <c r="E294" s="61" t="s">
        <v>248</v>
      </c>
      <c r="F294" s="61" t="s">
        <v>34</v>
      </c>
      <c r="G294" s="61" t="s">
        <v>35</v>
      </c>
      <c r="H294" s="61" t="s">
        <v>2526</v>
      </c>
      <c r="I294" s="61" t="s">
        <v>2527</v>
      </c>
      <c r="J294" s="61" t="s">
        <v>2528</v>
      </c>
      <c r="K294" s="61" t="s">
        <v>2529</v>
      </c>
      <c r="L294" s="61" t="s">
        <v>2530</v>
      </c>
      <c r="M294" s="61" t="s">
        <v>2531</v>
      </c>
      <c r="N294" s="61" t="s">
        <v>2532</v>
      </c>
      <c r="O294" s="61" t="s">
        <v>460</v>
      </c>
      <c r="P294" s="61" t="s">
        <v>2533</v>
      </c>
      <c r="Q294" s="61" t="s">
        <v>2534</v>
      </c>
      <c r="R294" s="61" t="s">
        <v>2535</v>
      </c>
      <c r="S294" s="61" t="s">
        <v>2536</v>
      </c>
      <c r="T294" s="61" t="s">
        <v>2537</v>
      </c>
      <c r="U294" s="61" t="s">
        <v>261</v>
      </c>
      <c r="V294" s="61" t="s">
        <v>259</v>
      </c>
      <c r="W294" s="61" t="s">
        <v>261</v>
      </c>
      <c r="X294" s="61" t="s">
        <v>108</v>
      </c>
      <c r="Y294" s="61" t="s">
        <v>2538</v>
      </c>
      <c r="Z294" s="65">
        <v>2</v>
      </c>
      <c r="AA294" s="61" t="s">
        <v>2539</v>
      </c>
      <c r="AB294" s="61" t="s">
        <v>2540</v>
      </c>
      <c r="AC294" s="61" t="s">
        <v>2527</v>
      </c>
      <c r="AD294" s="61" t="s">
        <v>263</v>
      </c>
      <c r="AE294" s="65" t="s">
        <v>68</v>
      </c>
      <c r="AF294" s="65">
        <v>12</v>
      </c>
      <c r="AG294" s="62">
        <v>1857567.96</v>
      </c>
    </row>
    <row r="295" spans="1:33" ht="235.85" customHeight="1" x14ac:dyDescent="0.25">
      <c r="A295" s="61" t="s">
        <v>2523</v>
      </c>
      <c r="B295" s="61" t="s">
        <v>2524</v>
      </c>
      <c r="C295" s="61" t="s">
        <v>33</v>
      </c>
      <c r="D295" s="61" t="s">
        <v>2525</v>
      </c>
      <c r="E295" s="61" t="s">
        <v>248</v>
      </c>
      <c r="F295" s="61" t="s">
        <v>34</v>
      </c>
      <c r="G295" s="61" t="s">
        <v>35</v>
      </c>
      <c r="H295" s="61" t="s">
        <v>2526</v>
      </c>
      <c r="I295" s="61" t="s">
        <v>2527</v>
      </c>
      <c r="J295" s="61" t="s">
        <v>2528</v>
      </c>
      <c r="K295" s="61" t="s">
        <v>2529</v>
      </c>
      <c r="L295" s="61" t="s">
        <v>2530</v>
      </c>
      <c r="M295" s="61" t="s">
        <v>2531</v>
      </c>
      <c r="N295" s="61" t="s">
        <v>2532</v>
      </c>
      <c r="O295" s="61" t="s">
        <v>460</v>
      </c>
      <c r="P295" s="61" t="s">
        <v>2533</v>
      </c>
      <c r="Q295" s="61" t="s">
        <v>2534</v>
      </c>
      <c r="R295" s="61" t="s">
        <v>2535</v>
      </c>
      <c r="S295" s="61" t="s">
        <v>2536</v>
      </c>
      <c r="T295" s="61" t="s">
        <v>2537</v>
      </c>
      <c r="U295" s="61" t="s">
        <v>261</v>
      </c>
      <c r="V295" s="61" t="s">
        <v>259</v>
      </c>
      <c r="W295" s="61" t="s">
        <v>261</v>
      </c>
      <c r="X295" s="61" t="s">
        <v>108</v>
      </c>
      <c r="Y295" s="61" t="s">
        <v>2538</v>
      </c>
      <c r="Z295" s="65">
        <v>3</v>
      </c>
      <c r="AA295" s="61" t="s">
        <v>2539</v>
      </c>
      <c r="AB295" s="61" t="s">
        <v>2540</v>
      </c>
      <c r="AC295" s="61" t="s">
        <v>2527</v>
      </c>
      <c r="AD295" s="61" t="s">
        <v>263</v>
      </c>
      <c r="AE295" s="65" t="s">
        <v>68</v>
      </c>
      <c r="AF295" s="65">
        <v>12</v>
      </c>
      <c r="AG295" s="62">
        <v>556795.92000000004</v>
      </c>
    </row>
    <row r="296" spans="1:33" ht="235.85" customHeight="1" x14ac:dyDescent="0.25">
      <c r="A296" s="61" t="s">
        <v>2523</v>
      </c>
      <c r="B296" s="61" t="s">
        <v>2524</v>
      </c>
      <c r="C296" s="61" t="s">
        <v>33</v>
      </c>
      <c r="D296" s="61" t="s">
        <v>2525</v>
      </c>
      <c r="E296" s="61" t="s">
        <v>248</v>
      </c>
      <c r="F296" s="61" t="s">
        <v>34</v>
      </c>
      <c r="G296" s="61" t="s">
        <v>35</v>
      </c>
      <c r="H296" s="61" t="s">
        <v>2526</v>
      </c>
      <c r="I296" s="61" t="s">
        <v>2527</v>
      </c>
      <c r="J296" s="61" t="s">
        <v>2528</v>
      </c>
      <c r="K296" s="61" t="s">
        <v>2529</v>
      </c>
      <c r="L296" s="61" t="s">
        <v>2530</v>
      </c>
      <c r="M296" s="61" t="s">
        <v>2531</v>
      </c>
      <c r="N296" s="61" t="s">
        <v>2532</v>
      </c>
      <c r="O296" s="61" t="s">
        <v>460</v>
      </c>
      <c r="P296" s="61" t="s">
        <v>2533</v>
      </c>
      <c r="Q296" s="61" t="s">
        <v>2534</v>
      </c>
      <c r="R296" s="61" t="s">
        <v>2535</v>
      </c>
      <c r="S296" s="61" t="s">
        <v>2536</v>
      </c>
      <c r="T296" s="61" t="s">
        <v>2537</v>
      </c>
      <c r="U296" s="61" t="s">
        <v>261</v>
      </c>
      <c r="V296" s="61" t="s">
        <v>259</v>
      </c>
      <c r="W296" s="61" t="s">
        <v>261</v>
      </c>
      <c r="X296" s="61" t="s">
        <v>108</v>
      </c>
      <c r="Y296" s="61" t="s">
        <v>2538</v>
      </c>
      <c r="Z296" s="65">
        <v>4</v>
      </c>
      <c r="AA296" s="61" t="s">
        <v>2539</v>
      </c>
      <c r="AB296" s="61" t="s">
        <v>2540</v>
      </c>
      <c r="AC296" s="61" t="s">
        <v>2527</v>
      </c>
      <c r="AD296" s="61" t="s">
        <v>263</v>
      </c>
      <c r="AE296" s="65" t="s">
        <v>68</v>
      </c>
      <c r="AF296" s="65">
        <v>12</v>
      </c>
      <c r="AG296" s="62">
        <v>1024911.96</v>
      </c>
    </row>
    <row r="297" spans="1:33" ht="235.85" customHeight="1" x14ac:dyDescent="0.25">
      <c r="A297" s="61" t="s">
        <v>2523</v>
      </c>
      <c r="B297" s="61" t="s">
        <v>2524</v>
      </c>
      <c r="C297" s="61" t="s">
        <v>33</v>
      </c>
      <c r="D297" s="61" t="s">
        <v>2525</v>
      </c>
      <c r="E297" s="61" t="s">
        <v>248</v>
      </c>
      <c r="F297" s="61" t="s">
        <v>34</v>
      </c>
      <c r="G297" s="61" t="s">
        <v>35</v>
      </c>
      <c r="H297" s="61" t="s">
        <v>2526</v>
      </c>
      <c r="I297" s="61" t="s">
        <v>2527</v>
      </c>
      <c r="J297" s="61" t="s">
        <v>2528</v>
      </c>
      <c r="K297" s="61" t="s">
        <v>2529</v>
      </c>
      <c r="L297" s="61" t="s">
        <v>2530</v>
      </c>
      <c r="M297" s="61" t="s">
        <v>2531</v>
      </c>
      <c r="N297" s="61" t="s">
        <v>2532</v>
      </c>
      <c r="O297" s="61" t="s">
        <v>460</v>
      </c>
      <c r="P297" s="61" t="s">
        <v>2533</v>
      </c>
      <c r="Q297" s="61" t="s">
        <v>2534</v>
      </c>
      <c r="R297" s="61" t="s">
        <v>2535</v>
      </c>
      <c r="S297" s="61" t="s">
        <v>2536</v>
      </c>
      <c r="T297" s="61" t="s">
        <v>2537</v>
      </c>
      <c r="U297" s="61" t="s">
        <v>261</v>
      </c>
      <c r="V297" s="61" t="s">
        <v>259</v>
      </c>
      <c r="W297" s="61" t="s">
        <v>261</v>
      </c>
      <c r="X297" s="61" t="s">
        <v>108</v>
      </c>
      <c r="Y297" s="61" t="s">
        <v>2538</v>
      </c>
      <c r="Z297" s="65">
        <v>5</v>
      </c>
      <c r="AA297" s="61" t="s">
        <v>2539</v>
      </c>
      <c r="AB297" s="61" t="s">
        <v>2540</v>
      </c>
      <c r="AC297" s="61" t="s">
        <v>2527</v>
      </c>
      <c r="AD297" s="61" t="s">
        <v>263</v>
      </c>
      <c r="AE297" s="65" t="s">
        <v>68</v>
      </c>
      <c r="AF297" s="65">
        <v>12</v>
      </c>
      <c r="AG297" s="62">
        <v>250599.96</v>
      </c>
    </row>
    <row r="298" spans="1:33" ht="235.85" customHeight="1" x14ac:dyDescent="0.25">
      <c r="A298" s="61" t="s">
        <v>2541</v>
      </c>
      <c r="B298" s="61"/>
      <c r="C298" s="61" t="s">
        <v>81</v>
      </c>
      <c r="D298" s="61" t="s">
        <v>1783</v>
      </c>
      <c r="E298" s="61" t="s">
        <v>279</v>
      </c>
      <c r="F298" s="61" t="s">
        <v>34</v>
      </c>
      <c r="G298" s="61" t="s">
        <v>35</v>
      </c>
      <c r="H298" s="61" t="s">
        <v>264</v>
      </c>
      <c r="I298" s="61" t="s">
        <v>2542</v>
      </c>
      <c r="J298" s="61" t="s">
        <v>2543</v>
      </c>
      <c r="K298" s="61" t="s">
        <v>2544</v>
      </c>
      <c r="L298" s="61" t="s">
        <v>1788</v>
      </c>
      <c r="M298" s="61" t="s">
        <v>2545</v>
      </c>
      <c r="N298" s="61" t="s">
        <v>2546</v>
      </c>
      <c r="O298" s="61" t="s">
        <v>460</v>
      </c>
      <c r="P298" s="61" t="s">
        <v>2547</v>
      </c>
      <c r="Q298" s="61" t="s">
        <v>2548</v>
      </c>
      <c r="R298" s="61" t="s">
        <v>2549</v>
      </c>
      <c r="S298" s="61" t="s">
        <v>714</v>
      </c>
      <c r="T298" s="61" t="s">
        <v>2550</v>
      </c>
      <c r="U298" s="61" t="s">
        <v>261</v>
      </c>
      <c r="V298" s="61" t="s">
        <v>259</v>
      </c>
      <c r="W298" s="61" t="s">
        <v>261</v>
      </c>
      <c r="X298" s="61"/>
      <c r="Y298" s="61" t="s">
        <v>2551</v>
      </c>
      <c r="Z298" s="65">
        <v>1</v>
      </c>
      <c r="AA298" s="61" t="s">
        <v>2552</v>
      </c>
      <c r="AB298" s="61" t="s">
        <v>2553</v>
      </c>
      <c r="AC298" s="61" t="s">
        <v>2554</v>
      </c>
      <c r="AD298" s="61" t="s">
        <v>263</v>
      </c>
      <c r="AE298" s="65" t="s">
        <v>68</v>
      </c>
      <c r="AF298" s="65">
        <v>1</v>
      </c>
      <c r="AG298" s="62">
        <v>9000000</v>
      </c>
    </row>
    <row r="299" spans="1:33" ht="235.85" customHeight="1" x14ac:dyDescent="0.25">
      <c r="A299" s="61" t="s">
        <v>2555</v>
      </c>
      <c r="B299" s="61"/>
      <c r="C299" s="61" t="s">
        <v>609</v>
      </c>
      <c r="D299" s="61" t="s">
        <v>2556</v>
      </c>
      <c r="E299" s="61" t="s">
        <v>248</v>
      </c>
      <c r="F299" s="61" t="s">
        <v>65</v>
      </c>
      <c r="G299" s="61" t="s">
        <v>35</v>
      </c>
      <c r="H299" s="61" t="s">
        <v>2557</v>
      </c>
      <c r="I299" s="61" t="s">
        <v>2558</v>
      </c>
      <c r="J299" s="61" t="s">
        <v>2559</v>
      </c>
      <c r="K299" s="61" t="s">
        <v>2560</v>
      </c>
      <c r="L299" s="61" t="s">
        <v>2561</v>
      </c>
      <c r="M299" s="61" t="s">
        <v>2562</v>
      </c>
      <c r="N299" s="61" t="s">
        <v>2563</v>
      </c>
      <c r="O299" s="61" t="s">
        <v>504</v>
      </c>
      <c r="P299" s="61" t="s">
        <v>2564</v>
      </c>
      <c r="Q299" s="61" t="s">
        <v>2565</v>
      </c>
      <c r="R299" s="61" t="s">
        <v>2566</v>
      </c>
      <c r="S299" s="61" t="s">
        <v>2567</v>
      </c>
      <c r="T299" s="61"/>
      <c r="U299" s="61" t="s">
        <v>261</v>
      </c>
      <c r="V299" s="61" t="s">
        <v>2496</v>
      </c>
      <c r="W299" s="61" t="s">
        <v>261</v>
      </c>
      <c r="X299" s="61"/>
      <c r="Y299" s="61"/>
      <c r="Z299" s="65">
        <v>1</v>
      </c>
      <c r="AA299" s="61" t="s">
        <v>271</v>
      </c>
      <c r="AB299" s="61" t="s">
        <v>272</v>
      </c>
      <c r="AC299" s="61"/>
      <c r="AD299" s="61"/>
      <c r="AE299" s="65" t="s">
        <v>41</v>
      </c>
      <c r="AF299" s="65">
        <v>1</v>
      </c>
      <c r="AG299" s="62">
        <v>1</v>
      </c>
    </row>
    <row r="300" spans="1:33" ht="235.85" customHeight="1" x14ac:dyDescent="0.25">
      <c r="A300" s="61" t="s">
        <v>2555</v>
      </c>
      <c r="B300" s="61"/>
      <c r="C300" s="61" t="s">
        <v>609</v>
      </c>
      <c r="D300" s="61" t="s">
        <v>2556</v>
      </c>
      <c r="E300" s="61" t="s">
        <v>248</v>
      </c>
      <c r="F300" s="61" t="s">
        <v>65</v>
      </c>
      <c r="G300" s="61" t="s">
        <v>35</v>
      </c>
      <c r="H300" s="61" t="s">
        <v>2557</v>
      </c>
      <c r="I300" s="61" t="s">
        <v>2558</v>
      </c>
      <c r="J300" s="61" t="s">
        <v>2559</v>
      </c>
      <c r="K300" s="61" t="s">
        <v>2560</v>
      </c>
      <c r="L300" s="61" t="s">
        <v>2561</v>
      </c>
      <c r="M300" s="61" t="s">
        <v>2562</v>
      </c>
      <c r="N300" s="61" t="s">
        <v>2563</v>
      </c>
      <c r="O300" s="61" t="s">
        <v>504</v>
      </c>
      <c r="P300" s="61" t="s">
        <v>2564</v>
      </c>
      <c r="Q300" s="61" t="s">
        <v>2565</v>
      </c>
      <c r="R300" s="61" t="s">
        <v>2566</v>
      </c>
      <c r="S300" s="61" t="s">
        <v>2567</v>
      </c>
      <c r="T300" s="61"/>
      <c r="U300" s="61" t="s">
        <v>261</v>
      </c>
      <c r="V300" s="61" t="s">
        <v>2496</v>
      </c>
      <c r="W300" s="61" t="s">
        <v>261</v>
      </c>
      <c r="X300" s="61"/>
      <c r="Y300" s="61"/>
      <c r="Z300" s="65">
        <v>2</v>
      </c>
      <c r="AA300" s="61" t="s">
        <v>271</v>
      </c>
      <c r="AB300" s="61" t="s">
        <v>272</v>
      </c>
      <c r="AC300" s="61"/>
      <c r="AD300" s="61"/>
      <c r="AE300" s="65" t="s">
        <v>41</v>
      </c>
      <c r="AF300" s="65">
        <v>1</v>
      </c>
      <c r="AG300" s="62">
        <v>1</v>
      </c>
    </row>
    <row r="301" spans="1:33" ht="235.85" customHeight="1" x14ac:dyDescent="0.25">
      <c r="A301" s="61" t="s">
        <v>2555</v>
      </c>
      <c r="B301" s="61"/>
      <c r="C301" s="61" t="s">
        <v>609</v>
      </c>
      <c r="D301" s="61" t="s">
        <v>2556</v>
      </c>
      <c r="E301" s="61" t="s">
        <v>248</v>
      </c>
      <c r="F301" s="61" t="s">
        <v>65</v>
      </c>
      <c r="G301" s="61" t="s">
        <v>35</v>
      </c>
      <c r="H301" s="61" t="s">
        <v>2557</v>
      </c>
      <c r="I301" s="61" t="s">
        <v>2558</v>
      </c>
      <c r="J301" s="61" t="s">
        <v>2559</v>
      </c>
      <c r="K301" s="61" t="s">
        <v>2560</v>
      </c>
      <c r="L301" s="61" t="s">
        <v>2561</v>
      </c>
      <c r="M301" s="61" t="s">
        <v>2562</v>
      </c>
      <c r="N301" s="61" t="s">
        <v>2563</v>
      </c>
      <c r="O301" s="61" t="s">
        <v>504</v>
      </c>
      <c r="P301" s="61" t="s">
        <v>2564</v>
      </c>
      <c r="Q301" s="61" t="s">
        <v>2565</v>
      </c>
      <c r="R301" s="61" t="s">
        <v>2566</v>
      </c>
      <c r="S301" s="61" t="s">
        <v>2567</v>
      </c>
      <c r="T301" s="61"/>
      <c r="U301" s="61" t="s">
        <v>261</v>
      </c>
      <c r="V301" s="61" t="s">
        <v>2496</v>
      </c>
      <c r="W301" s="61" t="s">
        <v>261</v>
      </c>
      <c r="X301" s="61"/>
      <c r="Y301" s="61"/>
      <c r="Z301" s="65">
        <v>3</v>
      </c>
      <c r="AA301" s="61" t="s">
        <v>271</v>
      </c>
      <c r="AB301" s="61" t="s">
        <v>272</v>
      </c>
      <c r="AC301" s="61"/>
      <c r="AD301" s="61"/>
      <c r="AE301" s="65" t="s">
        <v>41</v>
      </c>
      <c r="AF301" s="65">
        <v>1</v>
      </c>
      <c r="AG301" s="62">
        <v>1</v>
      </c>
    </row>
    <row r="302" spans="1:33" ht="235.85" customHeight="1" x14ac:dyDescent="0.25">
      <c r="A302" s="61" t="s">
        <v>2555</v>
      </c>
      <c r="B302" s="61"/>
      <c r="C302" s="61" t="s">
        <v>609</v>
      </c>
      <c r="D302" s="61" t="s">
        <v>2556</v>
      </c>
      <c r="E302" s="61" t="s">
        <v>248</v>
      </c>
      <c r="F302" s="61" t="s">
        <v>65</v>
      </c>
      <c r="G302" s="61" t="s">
        <v>35</v>
      </c>
      <c r="H302" s="61" t="s">
        <v>2557</v>
      </c>
      <c r="I302" s="61" t="s">
        <v>2558</v>
      </c>
      <c r="J302" s="61" t="s">
        <v>2559</v>
      </c>
      <c r="K302" s="61" t="s">
        <v>2560</v>
      </c>
      <c r="L302" s="61" t="s">
        <v>2561</v>
      </c>
      <c r="M302" s="61" t="s">
        <v>2562</v>
      </c>
      <c r="N302" s="61" t="s">
        <v>2563</v>
      </c>
      <c r="O302" s="61" t="s">
        <v>504</v>
      </c>
      <c r="P302" s="61" t="s">
        <v>2564</v>
      </c>
      <c r="Q302" s="61" t="s">
        <v>2565</v>
      </c>
      <c r="R302" s="61" t="s">
        <v>2566</v>
      </c>
      <c r="S302" s="61" t="s">
        <v>2567</v>
      </c>
      <c r="T302" s="61"/>
      <c r="U302" s="61" t="s">
        <v>261</v>
      </c>
      <c r="V302" s="61" t="s">
        <v>2496</v>
      </c>
      <c r="W302" s="61" t="s">
        <v>261</v>
      </c>
      <c r="X302" s="61"/>
      <c r="Y302" s="61"/>
      <c r="Z302" s="65">
        <v>4</v>
      </c>
      <c r="AA302" s="61" t="s">
        <v>271</v>
      </c>
      <c r="AB302" s="61" t="s">
        <v>272</v>
      </c>
      <c r="AC302" s="61"/>
      <c r="AD302" s="61"/>
      <c r="AE302" s="65" t="s">
        <v>41</v>
      </c>
      <c r="AF302" s="65">
        <v>1</v>
      </c>
      <c r="AG302" s="62">
        <v>1</v>
      </c>
    </row>
    <row r="303" spans="1:33" ht="235.85" customHeight="1" x14ac:dyDescent="0.25">
      <c r="A303" s="61" t="s">
        <v>2555</v>
      </c>
      <c r="B303" s="61"/>
      <c r="C303" s="61" t="s">
        <v>609</v>
      </c>
      <c r="D303" s="61" t="s">
        <v>2556</v>
      </c>
      <c r="E303" s="61" t="s">
        <v>248</v>
      </c>
      <c r="F303" s="61" t="s">
        <v>65</v>
      </c>
      <c r="G303" s="61" t="s">
        <v>35</v>
      </c>
      <c r="H303" s="61" t="s">
        <v>2557</v>
      </c>
      <c r="I303" s="61" t="s">
        <v>2558</v>
      </c>
      <c r="J303" s="61" t="s">
        <v>2559</v>
      </c>
      <c r="K303" s="61" t="s">
        <v>2560</v>
      </c>
      <c r="L303" s="61" t="s">
        <v>2561</v>
      </c>
      <c r="M303" s="61" t="s">
        <v>2562</v>
      </c>
      <c r="N303" s="61" t="s">
        <v>2563</v>
      </c>
      <c r="O303" s="61" t="s">
        <v>504</v>
      </c>
      <c r="P303" s="61" t="s">
        <v>2564</v>
      </c>
      <c r="Q303" s="61" t="s">
        <v>2565</v>
      </c>
      <c r="R303" s="61" t="s">
        <v>2566</v>
      </c>
      <c r="S303" s="61" t="s">
        <v>2567</v>
      </c>
      <c r="T303" s="61"/>
      <c r="U303" s="61" t="s">
        <v>261</v>
      </c>
      <c r="V303" s="61" t="s">
        <v>2496</v>
      </c>
      <c r="W303" s="61" t="s">
        <v>261</v>
      </c>
      <c r="X303" s="61"/>
      <c r="Y303" s="61"/>
      <c r="Z303" s="65">
        <v>5</v>
      </c>
      <c r="AA303" s="61" t="s">
        <v>271</v>
      </c>
      <c r="AB303" s="61" t="s">
        <v>272</v>
      </c>
      <c r="AC303" s="61"/>
      <c r="AD303" s="61"/>
      <c r="AE303" s="65" t="s">
        <v>41</v>
      </c>
      <c r="AF303" s="65">
        <v>1</v>
      </c>
      <c r="AG303" s="62">
        <v>1</v>
      </c>
    </row>
    <row r="304" spans="1:33" ht="235.85" customHeight="1" x14ac:dyDescent="0.25">
      <c r="A304" s="61" t="s">
        <v>2555</v>
      </c>
      <c r="B304" s="61"/>
      <c r="C304" s="61" t="s">
        <v>609</v>
      </c>
      <c r="D304" s="61" t="s">
        <v>2556</v>
      </c>
      <c r="E304" s="61" t="s">
        <v>248</v>
      </c>
      <c r="F304" s="61" t="s">
        <v>65</v>
      </c>
      <c r="G304" s="61" t="s">
        <v>35</v>
      </c>
      <c r="H304" s="61" t="s">
        <v>2557</v>
      </c>
      <c r="I304" s="61" t="s">
        <v>2558</v>
      </c>
      <c r="J304" s="61" t="s">
        <v>2559</v>
      </c>
      <c r="K304" s="61" t="s">
        <v>2560</v>
      </c>
      <c r="L304" s="61" t="s">
        <v>2561</v>
      </c>
      <c r="M304" s="61" t="s">
        <v>2562</v>
      </c>
      <c r="N304" s="61" t="s">
        <v>2563</v>
      </c>
      <c r="O304" s="61" t="s">
        <v>504</v>
      </c>
      <c r="P304" s="61" t="s">
        <v>2564</v>
      </c>
      <c r="Q304" s="61" t="s">
        <v>2565</v>
      </c>
      <c r="R304" s="61" t="s">
        <v>2566</v>
      </c>
      <c r="S304" s="61" t="s">
        <v>2567</v>
      </c>
      <c r="T304" s="61"/>
      <c r="U304" s="61" t="s">
        <v>261</v>
      </c>
      <c r="V304" s="61" t="s">
        <v>2496</v>
      </c>
      <c r="W304" s="61" t="s">
        <v>261</v>
      </c>
      <c r="X304" s="61"/>
      <c r="Y304" s="61"/>
      <c r="Z304" s="65">
        <v>6</v>
      </c>
      <c r="AA304" s="61" t="s">
        <v>271</v>
      </c>
      <c r="AB304" s="61" t="s">
        <v>272</v>
      </c>
      <c r="AC304" s="61"/>
      <c r="AD304" s="61"/>
      <c r="AE304" s="65" t="s">
        <v>41</v>
      </c>
      <c r="AF304" s="65">
        <v>1</v>
      </c>
      <c r="AG304" s="62">
        <v>1</v>
      </c>
    </row>
    <row r="305" spans="1:33" ht="235.85" customHeight="1" x14ac:dyDescent="0.25">
      <c r="A305" s="61" t="s">
        <v>2555</v>
      </c>
      <c r="B305" s="61"/>
      <c r="C305" s="61" t="s">
        <v>609</v>
      </c>
      <c r="D305" s="61" t="s">
        <v>2556</v>
      </c>
      <c r="E305" s="61" t="s">
        <v>248</v>
      </c>
      <c r="F305" s="61" t="s">
        <v>65</v>
      </c>
      <c r="G305" s="61" t="s">
        <v>35</v>
      </c>
      <c r="H305" s="61" t="s">
        <v>2557</v>
      </c>
      <c r="I305" s="61" t="s">
        <v>2558</v>
      </c>
      <c r="J305" s="61" t="s">
        <v>2559</v>
      </c>
      <c r="K305" s="61" t="s">
        <v>2560</v>
      </c>
      <c r="L305" s="61" t="s">
        <v>2561</v>
      </c>
      <c r="M305" s="61" t="s">
        <v>2562</v>
      </c>
      <c r="N305" s="61" t="s">
        <v>2563</v>
      </c>
      <c r="O305" s="61" t="s">
        <v>504</v>
      </c>
      <c r="P305" s="61" t="s">
        <v>2564</v>
      </c>
      <c r="Q305" s="61" t="s">
        <v>2565</v>
      </c>
      <c r="R305" s="61" t="s">
        <v>2566</v>
      </c>
      <c r="S305" s="61" t="s">
        <v>2567</v>
      </c>
      <c r="T305" s="61"/>
      <c r="U305" s="61" t="s">
        <v>261</v>
      </c>
      <c r="V305" s="61" t="s">
        <v>2496</v>
      </c>
      <c r="W305" s="61" t="s">
        <v>261</v>
      </c>
      <c r="X305" s="61"/>
      <c r="Y305" s="61"/>
      <c r="Z305" s="65">
        <v>7</v>
      </c>
      <c r="AA305" s="61" t="s">
        <v>271</v>
      </c>
      <c r="AB305" s="61" t="s">
        <v>272</v>
      </c>
      <c r="AC305" s="61"/>
      <c r="AD305" s="61"/>
      <c r="AE305" s="65" t="s">
        <v>41</v>
      </c>
      <c r="AF305" s="65">
        <v>1</v>
      </c>
      <c r="AG305" s="62">
        <v>1</v>
      </c>
    </row>
    <row r="306" spans="1:33" ht="235.85" customHeight="1" x14ac:dyDescent="0.25">
      <c r="A306" s="61" t="s">
        <v>2555</v>
      </c>
      <c r="B306" s="61"/>
      <c r="C306" s="61" t="s">
        <v>609</v>
      </c>
      <c r="D306" s="61" t="s">
        <v>2556</v>
      </c>
      <c r="E306" s="61" t="s">
        <v>248</v>
      </c>
      <c r="F306" s="61" t="s">
        <v>65</v>
      </c>
      <c r="G306" s="61" t="s">
        <v>35</v>
      </c>
      <c r="H306" s="61" t="s">
        <v>2557</v>
      </c>
      <c r="I306" s="61" t="s">
        <v>2558</v>
      </c>
      <c r="J306" s="61" t="s">
        <v>2559</v>
      </c>
      <c r="K306" s="61" t="s">
        <v>2560</v>
      </c>
      <c r="L306" s="61" t="s">
        <v>2561</v>
      </c>
      <c r="M306" s="61" t="s">
        <v>2562</v>
      </c>
      <c r="N306" s="61" t="s">
        <v>2563</v>
      </c>
      <c r="O306" s="61" t="s">
        <v>504</v>
      </c>
      <c r="P306" s="61" t="s">
        <v>2564</v>
      </c>
      <c r="Q306" s="61" t="s">
        <v>2565</v>
      </c>
      <c r="R306" s="61" t="s">
        <v>2566</v>
      </c>
      <c r="S306" s="61" t="s">
        <v>2567</v>
      </c>
      <c r="T306" s="61"/>
      <c r="U306" s="61" t="s">
        <v>261</v>
      </c>
      <c r="V306" s="61" t="s">
        <v>2496</v>
      </c>
      <c r="W306" s="61" t="s">
        <v>261</v>
      </c>
      <c r="X306" s="61"/>
      <c r="Y306" s="61"/>
      <c r="Z306" s="65">
        <v>8</v>
      </c>
      <c r="AA306" s="61" t="s">
        <v>271</v>
      </c>
      <c r="AB306" s="61" t="s">
        <v>272</v>
      </c>
      <c r="AC306" s="61"/>
      <c r="AD306" s="61"/>
      <c r="AE306" s="65" t="s">
        <v>41</v>
      </c>
      <c r="AF306" s="65">
        <v>1</v>
      </c>
      <c r="AG306" s="62">
        <v>1</v>
      </c>
    </row>
    <row r="307" spans="1:33" ht="235.85" customHeight="1" x14ac:dyDescent="0.25">
      <c r="A307" s="61" t="s">
        <v>2555</v>
      </c>
      <c r="B307" s="61"/>
      <c r="C307" s="61" t="s">
        <v>609</v>
      </c>
      <c r="D307" s="61" t="s">
        <v>2556</v>
      </c>
      <c r="E307" s="61" t="s">
        <v>248</v>
      </c>
      <c r="F307" s="61" t="s">
        <v>65</v>
      </c>
      <c r="G307" s="61" t="s">
        <v>35</v>
      </c>
      <c r="H307" s="61" t="s">
        <v>2557</v>
      </c>
      <c r="I307" s="61" t="s">
        <v>2558</v>
      </c>
      <c r="J307" s="61" t="s">
        <v>2559</v>
      </c>
      <c r="K307" s="61" t="s">
        <v>2560</v>
      </c>
      <c r="L307" s="61" t="s">
        <v>2561</v>
      </c>
      <c r="M307" s="61" t="s">
        <v>2562</v>
      </c>
      <c r="N307" s="61" t="s">
        <v>2563</v>
      </c>
      <c r="O307" s="61" t="s">
        <v>504</v>
      </c>
      <c r="P307" s="61" t="s">
        <v>2564</v>
      </c>
      <c r="Q307" s="61" t="s">
        <v>2565</v>
      </c>
      <c r="R307" s="61" t="s">
        <v>2566</v>
      </c>
      <c r="S307" s="61" t="s">
        <v>2567</v>
      </c>
      <c r="T307" s="61"/>
      <c r="U307" s="61" t="s">
        <v>261</v>
      </c>
      <c r="V307" s="61" t="s">
        <v>2496</v>
      </c>
      <c r="W307" s="61" t="s">
        <v>261</v>
      </c>
      <c r="X307" s="61"/>
      <c r="Y307" s="61"/>
      <c r="Z307" s="65">
        <v>9</v>
      </c>
      <c r="AA307" s="61" t="s">
        <v>271</v>
      </c>
      <c r="AB307" s="61" t="s">
        <v>272</v>
      </c>
      <c r="AC307" s="61"/>
      <c r="AD307" s="61"/>
      <c r="AE307" s="65" t="s">
        <v>41</v>
      </c>
      <c r="AF307" s="65">
        <v>1</v>
      </c>
      <c r="AG307" s="62">
        <v>1</v>
      </c>
    </row>
    <row r="308" spans="1:33" ht="235.85" customHeight="1" x14ac:dyDescent="0.25">
      <c r="A308" s="61" t="s">
        <v>2555</v>
      </c>
      <c r="B308" s="61"/>
      <c r="C308" s="61" t="s">
        <v>609</v>
      </c>
      <c r="D308" s="61" t="s">
        <v>2556</v>
      </c>
      <c r="E308" s="61" t="s">
        <v>248</v>
      </c>
      <c r="F308" s="61" t="s">
        <v>65</v>
      </c>
      <c r="G308" s="61" t="s">
        <v>35</v>
      </c>
      <c r="H308" s="61" t="s">
        <v>2557</v>
      </c>
      <c r="I308" s="61" t="s">
        <v>2558</v>
      </c>
      <c r="J308" s="61" t="s">
        <v>2559</v>
      </c>
      <c r="K308" s="61" t="s">
        <v>2560</v>
      </c>
      <c r="L308" s="61" t="s">
        <v>2561</v>
      </c>
      <c r="M308" s="61" t="s">
        <v>2562</v>
      </c>
      <c r="N308" s="61" t="s">
        <v>2563</v>
      </c>
      <c r="O308" s="61" t="s">
        <v>504</v>
      </c>
      <c r="P308" s="61" t="s">
        <v>2564</v>
      </c>
      <c r="Q308" s="61" t="s">
        <v>2565</v>
      </c>
      <c r="R308" s="61" t="s">
        <v>2566</v>
      </c>
      <c r="S308" s="61" t="s">
        <v>2567</v>
      </c>
      <c r="T308" s="61"/>
      <c r="U308" s="61" t="s">
        <v>261</v>
      </c>
      <c r="V308" s="61" t="s">
        <v>2496</v>
      </c>
      <c r="W308" s="61" t="s">
        <v>261</v>
      </c>
      <c r="X308" s="61"/>
      <c r="Y308" s="61"/>
      <c r="Z308" s="65">
        <v>10</v>
      </c>
      <c r="AA308" s="61" t="s">
        <v>271</v>
      </c>
      <c r="AB308" s="61" t="s">
        <v>272</v>
      </c>
      <c r="AC308" s="61"/>
      <c r="AD308" s="61"/>
      <c r="AE308" s="65" t="s">
        <v>41</v>
      </c>
      <c r="AF308" s="65">
        <v>1</v>
      </c>
      <c r="AG308" s="62">
        <v>1</v>
      </c>
    </row>
    <row r="309" spans="1:33" ht="235.85" customHeight="1" x14ac:dyDescent="0.25">
      <c r="A309" s="61" t="s">
        <v>2555</v>
      </c>
      <c r="B309" s="61"/>
      <c r="C309" s="61" t="s">
        <v>609</v>
      </c>
      <c r="D309" s="61" t="s">
        <v>2556</v>
      </c>
      <c r="E309" s="61" t="s">
        <v>248</v>
      </c>
      <c r="F309" s="61" t="s">
        <v>65</v>
      </c>
      <c r="G309" s="61" t="s">
        <v>35</v>
      </c>
      <c r="H309" s="61" t="s">
        <v>2557</v>
      </c>
      <c r="I309" s="61" t="s">
        <v>2558</v>
      </c>
      <c r="J309" s="61" t="s">
        <v>2559</v>
      </c>
      <c r="K309" s="61" t="s">
        <v>2560</v>
      </c>
      <c r="L309" s="61" t="s">
        <v>2561</v>
      </c>
      <c r="M309" s="61" t="s">
        <v>2562</v>
      </c>
      <c r="N309" s="61" t="s">
        <v>2563</v>
      </c>
      <c r="O309" s="61" t="s">
        <v>504</v>
      </c>
      <c r="P309" s="61" t="s">
        <v>2564</v>
      </c>
      <c r="Q309" s="61" t="s">
        <v>2565</v>
      </c>
      <c r="R309" s="61" t="s">
        <v>2566</v>
      </c>
      <c r="S309" s="61" t="s">
        <v>2567</v>
      </c>
      <c r="T309" s="61"/>
      <c r="U309" s="61" t="s">
        <v>261</v>
      </c>
      <c r="V309" s="61" t="s">
        <v>2496</v>
      </c>
      <c r="W309" s="61" t="s">
        <v>261</v>
      </c>
      <c r="X309" s="61"/>
      <c r="Y309" s="61"/>
      <c r="Z309" s="65">
        <v>11</v>
      </c>
      <c r="AA309" s="61" t="s">
        <v>271</v>
      </c>
      <c r="AB309" s="61" t="s">
        <v>272</v>
      </c>
      <c r="AC309" s="61"/>
      <c r="AD309" s="61"/>
      <c r="AE309" s="65" t="s">
        <v>41</v>
      </c>
      <c r="AF309" s="65">
        <v>1</v>
      </c>
      <c r="AG309" s="62">
        <v>1</v>
      </c>
    </row>
    <row r="310" spans="1:33" ht="235.85" customHeight="1" x14ac:dyDescent="0.25">
      <c r="A310" s="61" t="s">
        <v>2555</v>
      </c>
      <c r="B310" s="61"/>
      <c r="C310" s="61" t="s">
        <v>609</v>
      </c>
      <c r="D310" s="61" t="s">
        <v>2556</v>
      </c>
      <c r="E310" s="61" t="s">
        <v>248</v>
      </c>
      <c r="F310" s="61" t="s">
        <v>65</v>
      </c>
      <c r="G310" s="61" t="s">
        <v>35</v>
      </c>
      <c r="H310" s="61" t="s">
        <v>2557</v>
      </c>
      <c r="I310" s="61" t="s">
        <v>2558</v>
      </c>
      <c r="J310" s="61" t="s">
        <v>2559</v>
      </c>
      <c r="K310" s="61" t="s">
        <v>2560</v>
      </c>
      <c r="L310" s="61" t="s">
        <v>2561</v>
      </c>
      <c r="M310" s="61" t="s">
        <v>2562</v>
      </c>
      <c r="N310" s="61" t="s">
        <v>2563</v>
      </c>
      <c r="O310" s="61" t="s">
        <v>504</v>
      </c>
      <c r="P310" s="61" t="s">
        <v>2564</v>
      </c>
      <c r="Q310" s="61" t="s">
        <v>2565</v>
      </c>
      <c r="R310" s="61" t="s">
        <v>2566</v>
      </c>
      <c r="S310" s="61" t="s">
        <v>2567</v>
      </c>
      <c r="T310" s="61"/>
      <c r="U310" s="61" t="s">
        <v>261</v>
      </c>
      <c r="V310" s="61" t="s">
        <v>2496</v>
      </c>
      <c r="W310" s="61" t="s">
        <v>261</v>
      </c>
      <c r="X310" s="61"/>
      <c r="Y310" s="61"/>
      <c r="Z310" s="65">
        <v>12</v>
      </c>
      <c r="AA310" s="61" t="s">
        <v>271</v>
      </c>
      <c r="AB310" s="61" t="s">
        <v>272</v>
      </c>
      <c r="AC310" s="61"/>
      <c r="AD310" s="61"/>
      <c r="AE310" s="65" t="s">
        <v>41</v>
      </c>
      <c r="AF310" s="65">
        <v>1</v>
      </c>
      <c r="AG310" s="62">
        <v>1</v>
      </c>
    </row>
    <row r="311" spans="1:33" ht="235.85" customHeight="1" x14ac:dyDescent="0.25">
      <c r="A311" s="61" t="s">
        <v>2555</v>
      </c>
      <c r="B311" s="61"/>
      <c r="C311" s="61" t="s">
        <v>609</v>
      </c>
      <c r="D311" s="61" t="s">
        <v>2556</v>
      </c>
      <c r="E311" s="61" t="s">
        <v>248</v>
      </c>
      <c r="F311" s="61" t="s">
        <v>65</v>
      </c>
      <c r="G311" s="61" t="s">
        <v>35</v>
      </c>
      <c r="H311" s="61" t="s">
        <v>2557</v>
      </c>
      <c r="I311" s="61" t="s">
        <v>2558</v>
      </c>
      <c r="J311" s="61" t="s">
        <v>2559</v>
      </c>
      <c r="K311" s="61" t="s">
        <v>2560</v>
      </c>
      <c r="L311" s="61" t="s">
        <v>2561</v>
      </c>
      <c r="M311" s="61" t="s">
        <v>2562</v>
      </c>
      <c r="N311" s="61" t="s">
        <v>2563</v>
      </c>
      <c r="O311" s="61" t="s">
        <v>504</v>
      </c>
      <c r="P311" s="61" t="s">
        <v>2564</v>
      </c>
      <c r="Q311" s="61" t="s">
        <v>2565</v>
      </c>
      <c r="R311" s="61" t="s">
        <v>2566</v>
      </c>
      <c r="S311" s="61" t="s">
        <v>2567</v>
      </c>
      <c r="T311" s="61"/>
      <c r="U311" s="61" t="s">
        <v>261</v>
      </c>
      <c r="V311" s="61" t="s">
        <v>2496</v>
      </c>
      <c r="W311" s="61" t="s">
        <v>261</v>
      </c>
      <c r="X311" s="61"/>
      <c r="Y311" s="61"/>
      <c r="Z311" s="65">
        <v>13</v>
      </c>
      <c r="AA311" s="61" t="s">
        <v>271</v>
      </c>
      <c r="AB311" s="61" t="s">
        <v>272</v>
      </c>
      <c r="AC311" s="61"/>
      <c r="AD311" s="61"/>
      <c r="AE311" s="65" t="s">
        <v>41</v>
      </c>
      <c r="AF311" s="65">
        <v>1</v>
      </c>
      <c r="AG311" s="62">
        <v>1</v>
      </c>
    </row>
    <row r="312" spans="1:33" ht="235.85" customHeight="1" x14ac:dyDescent="0.25">
      <c r="A312" s="61" t="s">
        <v>2555</v>
      </c>
      <c r="B312" s="61"/>
      <c r="C312" s="61" t="s">
        <v>609</v>
      </c>
      <c r="D312" s="61" t="s">
        <v>2556</v>
      </c>
      <c r="E312" s="61" t="s">
        <v>248</v>
      </c>
      <c r="F312" s="61" t="s">
        <v>65</v>
      </c>
      <c r="G312" s="61" t="s">
        <v>35</v>
      </c>
      <c r="H312" s="61" t="s">
        <v>2557</v>
      </c>
      <c r="I312" s="61" t="s">
        <v>2558</v>
      </c>
      <c r="J312" s="61" t="s">
        <v>2559</v>
      </c>
      <c r="K312" s="61" t="s">
        <v>2560</v>
      </c>
      <c r="L312" s="61" t="s">
        <v>2561</v>
      </c>
      <c r="M312" s="61" t="s">
        <v>2562</v>
      </c>
      <c r="N312" s="61" t="s">
        <v>2563</v>
      </c>
      <c r="O312" s="61" t="s">
        <v>504</v>
      </c>
      <c r="P312" s="61" t="s">
        <v>2564</v>
      </c>
      <c r="Q312" s="61" t="s">
        <v>2565</v>
      </c>
      <c r="R312" s="61" t="s">
        <v>2566</v>
      </c>
      <c r="S312" s="61" t="s">
        <v>2567</v>
      </c>
      <c r="T312" s="61"/>
      <c r="U312" s="61" t="s">
        <v>261</v>
      </c>
      <c r="V312" s="61" t="s">
        <v>2496</v>
      </c>
      <c r="W312" s="61" t="s">
        <v>261</v>
      </c>
      <c r="X312" s="61"/>
      <c r="Y312" s="61"/>
      <c r="Z312" s="65">
        <v>14</v>
      </c>
      <c r="AA312" s="61" t="s">
        <v>271</v>
      </c>
      <c r="AB312" s="61" t="s">
        <v>272</v>
      </c>
      <c r="AC312" s="61"/>
      <c r="AD312" s="61"/>
      <c r="AE312" s="65" t="s">
        <v>41</v>
      </c>
      <c r="AF312" s="65">
        <v>1</v>
      </c>
      <c r="AG312" s="62">
        <v>1</v>
      </c>
    </row>
    <row r="313" spans="1:33" ht="235.85" customHeight="1" x14ac:dyDescent="0.25">
      <c r="A313" s="61" t="s">
        <v>2555</v>
      </c>
      <c r="B313" s="61"/>
      <c r="C313" s="61" t="s">
        <v>609</v>
      </c>
      <c r="D313" s="61" t="s">
        <v>2556</v>
      </c>
      <c r="E313" s="61" t="s">
        <v>248</v>
      </c>
      <c r="F313" s="61" t="s">
        <v>65</v>
      </c>
      <c r="G313" s="61" t="s">
        <v>35</v>
      </c>
      <c r="H313" s="61" t="s">
        <v>2557</v>
      </c>
      <c r="I313" s="61" t="s">
        <v>2558</v>
      </c>
      <c r="J313" s="61" t="s">
        <v>2559</v>
      </c>
      <c r="K313" s="61" t="s">
        <v>2560</v>
      </c>
      <c r="L313" s="61" t="s">
        <v>2561</v>
      </c>
      <c r="M313" s="61" t="s">
        <v>2562</v>
      </c>
      <c r="N313" s="61" t="s">
        <v>2563</v>
      </c>
      <c r="O313" s="61" t="s">
        <v>504</v>
      </c>
      <c r="P313" s="61" t="s">
        <v>2564</v>
      </c>
      <c r="Q313" s="61" t="s">
        <v>2565</v>
      </c>
      <c r="R313" s="61" t="s">
        <v>2566</v>
      </c>
      <c r="S313" s="61" t="s">
        <v>2567</v>
      </c>
      <c r="T313" s="61"/>
      <c r="U313" s="61" t="s">
        <v>261</v>
      </c>
      <c r="V313" s="61" t="s">
        <v>2496</v>
      </c>
      <c r="W313" s="61" t="s">
        <v>261</v>
      </c>
      <c r="X313" s="61"/>
      <c r="Y313" s="61"/>
      <c r="Z313" s="65">
        <v>15</v>
      </c>
      <c r="AA313" s="61" t="s">
        <v>271</v>
      </c>
      <c r="AB313" s="61" t="s">
        <v>272</v>
      </c>
      <c r="AC313" s="61"/>
      <c r="AD313" s="61"/>
      <c r="AE313" s="65" t="s">
        <v>41</v>
      </c>
      <c r="AF313" s="65">
        <v>1</v>
      </c>
      <c r="AG313" s="62">
        <v>1</v>
      </c>
    </row>
    <row r="314" spans="1:33" ht="235.85" customHeight="1" x14ac:dyDescent="0.25">
      <c r="A314" s="61" t="s">
        <v>2568</v>
      </c>
      <c r="B314" s="61" t="s">
        <v>2569</v>
      </c>
      <c r="C314" s="61" t="s">
        <v>33</v>
      </c>
      <c r="D314" s="61" t="s">
        <v>2570</v>
      </c>
      <c r="E314" s="61" t="s">
        <v>279</v>
      </c>
      <c r="F314" s="61" t="s">
        <v>45</v>
      </c>
      <c r="G314" s="61" t="s">
        <v>56</v>
      </c>
      <c r="H314" s="61" t="s">
        <v>151</v>
      </c>
      <c r="I314" s="61" t="s">
        <v>2571</v>
      </c>
      <c r="J314" s="61" t="s">
        <v>2572</v>
      </c>
      <c r="K314" s="61" t="s">
        <v>2573</v>
      </c>
      <c r="L314" s="61" t="s">
        <v>2574</v>
      </c>
      <c r="M314" s="61" t="s">
        <v>2575</v>
      </c>
      <c r="N314" s="61" t="s">
        <v>2576</v>
      </c>
      <c r="O314" s="61" t="s">
        <v>504</v>
      </c>
      <c r="P314" s="61" t="s">
        <v>2577</v>
      </c>
      <c r="Q314" s="61"/>
      <c r="R314" s="61" t="s">
        <v>2578</v>
      </c>
      <c r="S314" s="61" t="s">
        <v>1987</v>
      </c>
      <c r="T314" s="61" t="s">
        <v>2579</v>
      </c>
      <c r="U314" s="61" t="s">
        <v>261</v>
      </c>
      <c r="V314" s="61" t="s">
        <v>2496</v>
      </c>
      <c r="W314" s="61" t="s">
        <v>261</v>
      </c>
      <c r="X314" s="61" t="s">
        <v>57</v>
      </c>
      <c r="Y314" s="61" t="s">
        <v>2580</v>
      </c>
      <c r="Z314" s="65">
        <v>1</v>
      </c>
      <c r="AA314" s="61" t="s">
        <v>1281</v>
      </c>
      <c r="AB314" s="61" t="s">
        <v>1282</v>
      </c>
      <c r="AC314" s="61" t="s">
        <v>2571</v>
      </c>
      <c r="AD314" s="61" t="s">
        <v>263</v>
      </c>
      <c r="AE314" s="65" t="s">
        <v>137</v>
      </c>
      <c r="AF314" s="65">
        <v>1</v>
      </c>
      <c r="AG314" s="62">
        <v>801587</v>
      </c>
    </row>
    <row r="315" spans="1:33" ht="235.85" customHeight="1" x14ac:dyDescent="0.25">
      <c r="A315" s="61" t="s">
        <v>2581</v>
      </c>
      <c r="B315" s="61" t="s">
        <v>2582</v>
      </c>
      <c r="C315" s="61" t="s">
        <v>33</v>
      </c>
      <c r="D315" s="61" t="s">
        <v>2583</v>
      </c>
      <c r="E315" s="61" t="s">
        <v>279</v>
      </c>
      <c r="F315" s="61" t="s">
        <v>45</v>
      </c>
      <c r="G315" s="61" t="s">
        <v>56</v>
      </c>
      <c r="H315" s="61" t="s">
        <v>2584</v>
      </c>
      <c r="I315" s="61" t="s">
        <v>2585</v>
      </c>
      <c r="J315" s="61" t="s">
        <v>2586</v>
      </c>
      <c r="K315" s="61" t="s">
        <v>2587</v>
      </c>
      <c r="L315" s="61" t="s">
        <v>2588</v>
      </c>
      <c r="M315" s="61" t="s">
        <v>2589</v>
      </c>
      <c r="N315" s="61" t="s">
        <v>2590</v>
      </c>
      <c r="O315" s="61" t="s">
        <v>504</v>
      </c>
      <c r="P315" s="61" t="s">
        <v>2591</v>
      </c>
      <c r="Q315" s="61"/>
      <c r="R315" s="61" t="s">
        <v>2592</v>
      </c>
      <c r="S315" s="61" t="s">
        <v>2593</v>
      </c>
      <c r="T315" s="61" t="s">
        <v>2594</v>
      </c>
      <c r="U315" s="61" t="s">
        <v>261</v>
      </c>
      <c r="V315" s="61" t="s">
        <v>2496</v>
      </c>
      <c r="W315" s="61" t="s">
        <v>261</v>
      </c>
      <c r="X315" s="61" t="s">
        <v>44</v>
      </c>
      <c r="Y315" s="61" t="s">
        <v>2595</v>
      </c>
      <c r="Z315" s="65">
        <v>1</v>
      </c>
      <c r="AA315" s="61" t="s">
        <v>148</v>
      </c>
      <c r="AB315" s="61" t="s">
        <v>2596</v>
      </c>
      <c r="AC315" s="61" t="s">
        <v>2585</v>
      </c>
      <c r="AD315" s="61" t="s">
        <v>263</v>
      </c>
      <c r="AE315" s="65" t="s">
        <v>149</v>
      </c>
      <c r="AF315" s="65">
        <v>1</v>
      </c>
      <c r="AG315" s="62">
        <v>377000</v>
      </c>
    </row>
    <row r="316" spans="1:33" ht="235.85" customHeight="1" x14ac:dyDescent="0.25">
      <c r="A316" s="61" t="s">
        <v>2597</v>
      </c>
      <c r="B316" s="61" t="s">
        <v>2598</v>
      </c>
      <c r="C316" s="61" t="s">
        <v>33</v>
      </c>
      <c r="D316" s="61" t="s">
        <v>2599</v>
      </c>
      <c r="E316" s="61" t="s">
        <v>279</v>
      </c>
      <c r="F316" s="61" t="s">
        <v>45</v>
      </c>
      <c r="G316" s="61" t="s">
        <v>56</v>
      </c>
      <c r="H316" s="61" t="s">
        <v>191</v>
      </c>
      <c r="I316" s="61" t="s">
        <v>2600</v>
      </c>
      <c r="J316" s="61" t="s">
        <v>2601</v>
      </c>
      <c r="K316" s="61" t="s">
        <v>2602</v>
      </c>
      <c r="L316" s="61" t="s">
        <v>2603</v>
      </c>
      <c r="M316" s="61" t="s">
        <v>2604</v>
      </c>
      <c r="N316" s="61" t="s">
        <v>2605</v>
      </c>
      <c r="O316" s="61" t="s">
        <v>504</v>
      </c>
      <c r="P316" s="61" t="s">
        <v>2606</v>
      </c>
      <c r="Q316" s="61"/>
      <c r="R316" s="61" t="s">
        <v>2607</v>
      </c>
      <c r="S316" s="61" t="s">
        <v>699</v>
      </c>
      <c r="T316" s="61" t="s">
        <v>2608</v>
      </c>
      <c r="U316" s="61" t="s">
        <v>261</v>
      </c>
      <c r="V316" s="61" t="s">
        <v>2496</v>
      </c>
      <c r="W316" s="61" t="s">
        <v>261</v>
      </c>
      <c r="X316" s="61" t="s">
        <v>44</v>
      </c>
      <c r="Y316" s="61" t="s">
        <v>2609</v>
      </c>
      <c r="Z316" s="65">
        <v>1</v>
      </c>
      <c r="AA316" s="61" t="s">
        <v>268</v>
      </c>
      <c r="AB316" s="61" t="s">
        <v>270</v>
      </c>
      <c r="AC316" s="61" t="s">
        <v>2600</v>
      </c>
      <c r="AD316" s="61" t="s">
        <v>263</v>
      </c>
      <c r="AE316" s="65" t="s">
        <v>150</v>
      </c>
      <c r="AF316" s="65">
        <v>1</v>
      </c>
      <c r="AG316" s="62">
        <v>1122090</v>
      </c>
    </row>
    <row r="317" spans="1:33" ht="235.85" customHeight="1" x14ac:dyDescent="0.25">
      <c r="A317" s="61" t="s">
        <v>2610</v>
      </c>
      <c r="B317" s="61" t="s">
        <v>2611</v>
      </c>
      <c r="C317" s="61" t="s">
        <v>33</v>
      </c>
      <c r="D317" s="61" t="s">
        <v>2612</v>
      </c>
      <c r="E317" s="61" t="s">
        <v>279</v>
      </c>
      <c r="F317" s="61" t="s">
        <v>65</v>
      </c>
      <c r="G317" s="61" t="s">
        <v>56</v>
      </c>
      <c r="H317" s="61" t="s">
        <v>2613</v>
      </c>
      <c r="I317" s="61" t="s">
        <v>2614</v>
      </c>
      <c r="J317" s="61" t="s">
        <v>2615</v>
      </c>
      <c r="K317" s="61" t="s">
        <v>2616</v>
      </c>
      <c r="L317" s="61" t="s">
        <v>2617</v>
      </c>
      <c r="M317" s="61" t="s">
        <v>2618</v>
      </c>
      <c r="N317" s="61" t="s">
        <v>2619</v>
      </c>
      <c r="O317" s="61" t="s">
        <v>504</v>
      </c>
      <c r="P317" s="61" t="s">
        <v>2620</v>
      </c>
      <c r="Q317" s="61"/>
      <c r="R317" s="61" t="s">
        <v>2621</v>
      </c>
      <c r="S317" s="61" t="s">
        <v>2622</v>
      </c>
      <c r="T317" s="61" t="s">
        <v>2623</v>
      </c>
      <c r="U317" s="61" t="s">
        <v>261</v>
      </c>
      <c r="V317" s="61" t="s">
        <v>2496</v>
      </c>
      <c r="W317" s="61" t="s">
        <v>2624</v>
      </c>
      <c r="X317" s="61" t="s">
        <v>49</v>
      </c>
      <c r="Y317" s="61" t="s">
        <v>2625</v>
      </c>
      <c r="Z317" s="65">
        <v>1</v>
      </c>
      <c r="AA317" s="61" t="s">
        <v>2626</v>
      </c>
      <c r="AB317" s="61" t="s">
        <v>2627</v>
      </c>
      <c r="AC317" s="61"/>
      <c r="AD317" s="61"/>
      <c r="AE317" s="65" t="s">
        <v>94</v>
      </c>
      <c r="AF317" s="65">
        <v>1</v>
      </c>
      <c r="AG317" s="62">
        <v>16650</v>
      </c>
    </row>
    <row r="318" spans="1:33" ht="235.85" customHeight="1" x14ac:dyDescent="0.25">
      <c r="A318" s="61" t="s">
        <v>2610</v>
      </c>
      <c r="B318" s="61" t="s">
        <v>2611</v>
      </c>
      <c r="C318" s="61" t="s">
        <v>33</v>
      </c>
      <c r="D318" s="61" t="s">
        <v>2612</v>
      </c>
      <c r="E318" s="61" t="s">
        <v>279</v>
      </c>
      <c r="F318" s="61" t="s">
        <v>65</v>
      </c>
      <c r="G318" s="61" t="s">
        <v>56</v>
      </c>
      <c r="H318" s="61" t="s">
        <v>2613</v>
      </c>
      <c r="I318" s="61" t="s">
        <v>2614</v>
      </c>
      <c r="J318" s="61" t="s">
        <v>2615</v>
      </c>
      <c r="K318" s="61" t="s">
        <v>2616</v>
      </c>
      <c r="L318" s="61" t="s">
        <v>2617</v>
      </c>
      <c r="M318" s="61" t="s">
        <v>2618</v>
      </c>
      <c r="N318" s="61" t="s">
        <v>2619</v>
      </c>
      <c r="O318" s="61" t="s">
        <v>504</v>
      </c>
      <c r="P318" s="61" t="s">
        <v>2620</v>
      </c>
      <c r="Q318" s="61"/>
      <c r="R318" s="61" t="s">
        <v>2621</v>
      </c>
      <c r="S318" s="61" t="s">
        <v>2622</v>
      </c>
      <c r="T318" s="61" t="s">
        <v>2623</v>
      </c>
      <c r="U318" s="61" t="s">
        <v>261</v>
      </c>
      <c r="V318" s="61" t="s">
        <v>2496</v>
      </c>
      <c r="W318" s="61" t="s">
        <v>2624</v>
      </c>
      <c r="X318" s="61" t="s">
        <v>49</v>
      </c>
      <c r="Y318" s="61" t="s">
        <v>2625</v>
      </c>
      <c r="Z318" s="65">
        <v>2</v>
      </c>
      <c r="AA318" s="61" t="s">
        <v>2626</v>
      </c>
      <c r="AB318" s="61" t="s">
        <v>2627</v>
      </c>
      <c r="AC318" s="61"/>
      <c r="AD318" s="61"/>
      <c r="AE318" s="65" t="s">
        <v>94</v>
      </c>
      <c r="AF318" s="65">
        <v>1</v>
      </c>
      <c r="AG318" s="62">
        <v>23000</v>
      </c>
    </row>
    <row r="319" spans="1:33" ht="235.85" customHeight="1" x14ac:dyDescent="0.25">
      <c r="A319" s="61" t="s">
        <v>2610</v>
      </c>
      <c r="B319" s="61" t="s">
        <v>2611</v>
      </c>
      <c r="C319" s="61" t="s">
        <v>33</v>
      </c>
      <c r="D319" s="61" t="s">
        <v>2612</v>
      </c>
      <c r="E319" s="61" t="s">
        <v>279</v>
      </c>
      <c r="F319" s="61" t="s">
        <v>65</v>
      </c>
      <c r="G319" s="61" t="s">
        <v>56</v>
      </c>
      <c r="H319" s="61" t="s">
        <v>2613</v>
      </c>
      <c r="I319" s="61" t="s">
        <v>2614</v>
      </c>
      <c r="J319" s="61" t="s">
        <v>2615</v>
      </c>
      <c r="K319" s="61" t="s">
        <v>2616</v>
      </c>
      <c r="L319" s="61" t="s">
        <v>2617</v>
      </c>
      <c r="M319" s="61" t="s">
        <v>2618</v>
      </c>
      <c r="N319" s="61" t="s">
        <v>2619</v>
      </c>
      <c r="O319" s="61" t="s">
        <v>504</v>
      </c>
      <c r="P319" s="61" t="s">
        <v>2620</v>
      </c>
      <c r="Q319" s="61"/>
      <c r="R319" s="61" t="s">
        <v>2621</v>
      </c>
      <c r="S319" s="61" t="s">
        <v>2622</v>
      </c>
      <c r="T319" s="61" t="s">
        <v>2623</v>
      </c>
      <c r="U319" s="61" t="s">
        <v>261</v>
      </c>
      <c r="V319" s="61" t="s">
        <v>2496</v>
      </c>
      <c r="W319" s="61" t="s">
        <v>2624</v>
      </c>
      <c r="X319" s="61" t="s">
        <v>49</v>
      </c>
      <c r="Y319" s="61" t="s">
        <v>2625</v>
      </c>
      <c r="Z319" s="65">
        <v>3</v>
      </c>
      <c r="AA319" s="61" t="s">
        <v>2626</v>
      </c>
      <c r="AB319" s="61" t="s">
        <v>2627</v>
      </c>
      <c r="AC319" s="61"/>
      <c r="AD319" s="61"/>
      <c r="AE319" s="65" t="s">
        <v>94</v>
      </c>
      <c r="AF319" s="65">
        <v>1</v>
      </c>
      <c r="AG319" s="62">
        <v>16650</v>
      </c>
    </row>
    <row r="320" spans="1:33" ht="235.85" customHeight="1" x14ac:dyDescent="0.25">
      <c r="A320" s="61" t="s">
        <v>2610</v>
      </c>
      <c r="B320" s="61" t="s">
        <v>2611</v>
      </c>
      <c r="C320" s="61" t="s">
        <v>33</v>
      </c>
      <c r="D320" s="61" t="s">
        <v>2612</v>
      </c>
      <c r="E320" s="61" t="s">
        <v>279</v>
      </c>
      <c r="F320" s="61" t="s">
        <v>65</v>
      </c>
      <c r="G320" s="61" t="s">
        <v>56</v>
      </c>
      <c r="H320" s="61" t="s">
        <v>2613</v>
      </c>
      <c r="I320" s="61" t="s">
        <v>2614</v>
      </c>
      <c r="J320" s="61" t="s">
        <v>2615</v>
      </c>
      <c r="K320" s="61" t="s">
        <v>2616</v>
      </c>
      <c r="L320" s="61" t="s">
        <v>2617</v>
      </c>
      <c r="M320" s="61" t="s">
        <v>2618</v>
      </c>
      <c r="N320" s="61" t="s">
        <v>2619</v>
      </c>
      <c r="O320" s="61" t="s">
        <v>504</v>
      </c>
      <c r="P320" s="61" t="s">
        <v>2620</v>
      </c>
      <c r="Q320" s="61"/>
      <c r="R320" s="61" t="s">
        <v>2621</v>
      </c>
      <c r="S320" s="61" t="s">
        <v>2622</v>
      </c>
      <c r="T320" s="61" t="s">
        <v>2623</v>
      </c>
      <c r="U320" s="61" t="s">
        <v>261</v>
      </c>
      <c r="V320" s="61" t="s">
        <v>2496</v>
      </c>
      <c r="W320" s="61" t="s">
        <v>2624</v>
      </c>
      <c r="X320" s="61" t="s">
        <v>49</v>
      </c>
      <c r="Y320" s="61" t="s">
        <v>2625</v>
      </c>
      <c r="Z320" s="65">
        <v>4</v>
      </c>
      <c r="AA320" s="61" t="s">
        <v>2626</v>
      </c>
      <c r="AB320" s="61" t="s">
        <v>2627</v>
      </c>
      <c r="AC320" s="61"/>
      <c r="AD320" s="61"/>
      <c r="AE320" s="65" t="s">
        <v>94</v>
      </c>
      <c r="AF320" s="65">
        <v>1</v>
      </c>
      <c r="AG320" s="62">
        <v>23500</v>
      </c>
    </row>
    <row r="321" spans="1:33" ht="235.85" customHeight="1" x14ac:dyDescent="0.25">
      <c r="A321" s="61" t="s">
        <v>2610</v>
      </c>
      <c r="B321" s="61" t="s">
        <v>2611</v>
      </c>
      <c r="C321" s="61" t="s">
        <v>33</v>
      </c>
      <c r="D321" s="61" t="s">
        <v>2612</v>
      </c>
      <c r="E321" s="61" t="s">
        <v>279</v>
      </c>
      <c r="F321" s="61" t="s">
        <v>65</v>
      </c>
      <c r="G321" s="61" t="s">
        <v>56</v>
      </c>
      <c r="H321" s="61" t="s">
        <v>2613</v>
      </c>
      <c r="I321" s="61" t="s">
        <v>2614</v>
      </c>
      <c r="J321" s="61" t="s">
        <v>2615</v>
      </c>
      <c r="K321" s="61" t="s">
        <v>2616</v>
      </c>
      <c r="L321" s="61" t="s">
        <v>2617</v>
      </c>
      <c r="M321" s="61" t="s">
        <v>2618</v>
      </c>
      <c r="N321" s="61" t="s">
        <v>2619</v>
      </c>
      <c r="O321" s="61" t="s">
        <v>504</v>
      </c>
      <c r="P321" s="61" t="s">
        <v>2620</v>
      </c>
      <c r="Q321" s="61"/>
      <c r="R321" s="61" t="s">
        <v>2621</v>
      </c>
      <c r="S321" s="61" t="s">
        <v>2622</v>
      </c>
      <c r="T321" s="61" t="s">
        <v>2623</v>
      </c>
      <c r="U321" s="61" t="s">
        <v>261</v>
      </c>
      <c r="V321" s="61" t="s">
        <v>2496</v>
      </c>
      <c r="W321" s="61" t="s">
        <v>2624</v>
      </c>
      <c r="X321" s="61" t="s">
        <v>49</v>
      </c>
      <c r="Y321" s="61" t="s">
        <v>2625</v>
      </c>
      <c r="Z321" s="65">
        <v>5</v>
      </c>
      <c r="AA321" s="61" t="s">
        <v>2626</v>
      </c>
      <c r="AB321" s="61" t="s">
        <v>2627</v>
      </c>
      <c r="AC321" s="61"/>
      <c r="AD321" s="61"/>
      <c r="AE321" s="65" t="s">
        <v>94</v>
      </c>
      <c r="AF321" s="65">
        <v>1</v>
      </c>
      <c r="AG321" s="62">
        <v>43650</v>
      </c>
    </row>
    <row r="322" spans="1:33" ht="235.85" customHeight="1" x14ac:dyDescent="0.25">
      <c r="A322" s="61" t="s">
        <v>2610</v>
      </c>
      <c r="B322" s="61" t="s">
        <v>2611</v>
      </c>
      <c r="C322" s="61" t="s">
        <v>33</v>
      </c>
      <c r="D322" s="61" t="s">
        <v>2612</v>
      </c>
      <c r="E322" s="61" t="s">
        <v>279</v>
      </c>
      <c r="F322" s="61" t="s">
        <v>65</v>
      </c>
      <c r="G322" s="61" t="s">
        <v>56</v>
      </c>
      <c r="H322" s="61" t="s">
        <v>2613</v>
      </c>
      <c r="I322" s="61" t="s">
        <v>2614</v>
      </c>
      <c r="J322" s="61" t="s">
        <v>2615</v>
      </c>
      <c r="K322" s="61" t="s">
        <v>2616</v>
      </c>
      <c r="L322" s="61" t="s">
        <v>2617</v>
      </c>
      <c r="M322" s="61" t="s">
        <v>2618</v>
      </c>
      <c r="N322" s="61" t="s">
        <v>2619</v>
      </c>
      <c r="O322" s="61" t="s">
        <v>504</v>
      </c>
      <c r="P322" s="61" t="s">
        <v>2620</v>
      </c>
      <c r="Q322" s="61"/>
      <c r="R322" s="61" t="s">
        <v>2621</v>
      </c>
      <c r="S322" s="61" t="s">
        <v>2622</v>
      </c>
      <c r="T322" s="61" t="s">
        <v>2623</v>
      </c>
      <c r="U322" s="61" t="s">
        <v>261</v>
      </c>
      <c r="V322" s="61" t="s">
        <v>2496</v>
      </c>
      <c r="W322" s="61" t="s">
        <v>2624</v>
      </c>
      <c r="X322" s="61" t="s">
        <v>49</v>
      </c>
      <c r="Y322" s="61" t="s">
        <v>2625</v>
      </c>
      <c r="Z322" s="65">
        <v>6</v>
      </c>
      <c r="AA322" s="61" t="s">
        <v>2626</v>
      </c>
      <c r="AB322" s="61" t="s">
        <v>2627</v>
      </c>
      <c r="AC322" s="61"/>
      <c r="AD322" s="61"/>
      <c r="AE322" s="65" t="s">
        <v>94</v>
      </c>
      <c r="AF322" s="65">
        <v>1</v>
      </c>
      <c r="AG322" s="62">
        <v>17150</v>
      </c>
    </row>
    <row r="323" spans="1:33" ht="235.85" customHeight="1" x14ac:dyDescent="0.25">
      <c r="A323" s="61" t="s">
        <v>2610</v>
      </c>
      <c r="B323" s="61" t="s">
        <v>2611</v>
      </c>
      <c r="C323" s="61" t="s">
        <v>33</v>
      </c>
      <c r="D323" s="61" t="s">
        <v>2612</v>
      </c>
      <c r="E323" s="61" t="s">
        <v>279</v>
      </c>
      <c r="F323" s="61" t="s">
        <v>65</v>
      </c>
      <c r="G323" s="61" t="s">
        <v>56</v>
      </c>
      <c r="H323" s="61" t="s">
        <v>2613</v>
      </c>
      <c r="I323" s="61" t="s">
        <v>2614</v>
      </c>
      <c r="J323" s="61" t="s">
        <v>2615</v>
      </c>
      <c r="K323" s="61" t="s">
        <v>2616</v>
      </c>
      <c r="L323" s="61" t="s">
        <v>2617</v>
      </c>
      <c r="M323" s="61" t="s">
        <v>2618</v>
      </c>
      <c r="N323" s="61" t="s">
        <v>2619</v>
      </c>
      <c r="O323" s="61" t="s">
        <v>504</v>
      </c>
      <c r="P323" s="61" t="s">
        <v>2620</v>
      </c>
      <c r="Q323" s="61"/>
      <c r="R323" s="61" t="s">
        <v>2621</v>
      </c>
      <c r="S323" s="61" t="s">
        <v>2622</v>
      </c>
      <c r="T323" s="61" t="s">
        <v>2623</v>
      </c>
      <c r="U323" s="61" t="s">
        <v>261</v>
      </c>
      <c r="V323" s="61" t="s">
        <v>2496</v>
      </c>
      <c r="W323" s="61" t="s">
        <v>2624</v>
      </c>
      <c r="X323" s="61" t="s">
        <v>49</v>
      </c>
      <c r="Y323" s="61" t="s">
        <v>2625</v>
      </c>
      <c r="Z323" s="65">
        <v>7</v>
      </c>
      <c r="AA323" s="61" t="s">
        <v>2626</v>
      </c>
      <c r="AB323" s="61" t="s">
        <v>2627</v>
      </c>
      <c r="AC323" s="61"/>
      <c r="AD323" s="61"/>
      <c r="AE323" s="65" t="s">
        <v>94</v>
      </c>
      <c r="AF323" s="65">
        <v>1</v>
      </c>
      <c r="AG323" s="62">
        <v>23000</v>
      </c>
    </row>
    <row r="324" spans="1:33" ht="235.85" customHeight="1" x14ac:dyDescent="0.25">
      <c r="A324" s="61" t="s">
        <v>2610</v>
      </c>
      <c r="B324" s="61" t="s">
        <v>2611</v>
      </c>
      <c r="C324" s="61" t="s">
        <v>33</v>
      </c>
      <c r="D324" s="61" t="s">
        <v>2612</v>
      </c>
      <c r="E324" s="61" t="s">
        <v>279</v>
      </c>
      <c r="F324" s="61" t="s">
        <v>65</v>
      </c>
      <c r="G324" s="61" t="s">
        <v>56</v>
      </c>
      <c r="H324" s="61" t="s">
        <v>2613</v>
      </c>
      <c r="I324" s="61" t="s">
        <v>2614</v>
      </c>
      <c r="J324" s="61" t="s">
        <v>2615</v>
      </c>
      <c r="K324" s="61" t="s">
        <v>2616</v>
      </c>
      <c r="L324" s="61" t="s">
        <v>2617</v>
      </c>
      <c r="M324" s="61" t="s">
        <v>2618</v>
      </c>
      <c r="N324" s="61" t="s">
        <v>2619</v>
      </c>
      <c r="O324" s="61" t="s">
        <v>504</v>
      </c>
      <c r="P324" s="61" t="s">
        <v>2620</v>
      </c>
      <c r="Q324" s="61"/>
      <c r="R324" s="61" t="s">
        <v>2621</v>
      </c>
      <c r="S324" s="61" t="s">
        <v>2622</v>
      </c>
      <c r="T324" s="61" t="s">
        <v>2623</v>
      </c>
      <c r="U324" s="61" t="s">
        <v>261</v>
      </c>
      <c r="V324" s="61" t="s">
        <v>2496</v>
      </c>
      <c r="W324" s="61" t="s">
        <v>2624</v>
      </c>
      <c r="X324" s="61" t="s">
        <v>49</v>
      </c>
      <c r="Y324" s="61" t="s">
        <v>2625</v>
      </c>
      <c r="Z324" s="65">
        <v>8</v>
      </c>
      <c r="AA324" s="61" t="s">
        <v>2626</v>
      </c>
      <c r="AB324" s="61" t="s">
        <v>2627</v>
      </c>
      <c r="AC324" s="61"/>
      <c r="AD324" s="61"/>
      <c r="AE324" s="65" t="s">
        <v>94</v>
      </c>
      <c r="AF324" s="65">
        <v>1</v>
      </c>
      <c r="AG324" s="62">
        <v>9150</v>
      </c>
    </row>
    <row r="325" spans="1:33" ht="235.85" customHeight="1" x14ac:dyDescent="0.25">
      <c r="A325" s="61" t="s">
        <v>2610</v>
      </c>
      <c r="B325" s="61" t="s">
        <v>2611</v>
      </c>
      <c r="C325" s="61" t="s">
        <v>33</v>
      </c>
      <c r="D325" s="61" t="s">
        <v>2612</v>
      </c>
      <c r="E325" s="61" t="s">
        <v>279</v>
      </c>
      <c r="F325" s="61" t="s">
        <v>65</v>
      </c>
      <c r="G325" s="61" t="s">
        <v>56</v>
      </c>
      <c r="H325" s="61" t="s">
        <v>2613</v>
      </c>
      <c r="I325" s="61" t="s">
        <v>2614</v>
      </c>
      <c r="J325" s="61" t="s">
        <v>2615</v>
      </c>
      <c r="K325" s="61" t="s">
        <v>2616</v>
      </c>
      <c r="L325" s="61" t="s">
        <v>2617</v>
      </c>
      <c r="M325" s="61" t="s">
        <v>2618</v>
      </c>
      <c r="N325" s="61" t="s">
        <v>2619</v>
      </c>
      <c r="O325" s="61" t="s">
        <v>504</v>
      </c>
      <c r="P325" s="61" t="s">
        <v>2620</v>
      </c>
      <c r="Q325" s="61"/>
      <c r="R325" s="61" t="s">
        <v>2621</v>
      </c>
      <c r="S325" s="61" t="s">
        <v>2622</v>
      </c>
      <c r="T325" s="61" t="s">
        <v>2623</v>
      </c>
      <c r="U325" s="61" t="s">
        <v>261</v>
      </c>
      <c r="V325" s="61" t="s">
        <v>2496</v>
      </c>
      <c r="W325" s="61" t="s">
        <v>2624</v>
      </c>
      <c r="X325" s="61" t="s">
        <v>49</v>
      </c>
      <c r="Y325" s="61" t="s">
        <v>2625</v>
      </c>
      <c r="Z325" s="65">
        <v>9</v>
      </c>
      <c r="AA325" s="61" t="s">
        <v>2626</v>
      </c>
      <c r="AB325" s="61" t="s">
        <v>2627</v>
      </c>
      <c r="AC325" s="61"/>
      <c r="AD325" s="61"/>
      <c r="AE325" s="65" t="s">
        <v>94</v>
      </c>
      <c r="AF325" s="65">
        <v>1</v>
      </c>
      <c r="AG325" s="62">
        <v>23500</v>
      </c>
    </row>
    <row r="326" spans="1:33" ht="235.85" customHeight="1" x14ac:dyDescent="0.25">
      <c r="A326" s="61" t="s">
        <v>2610</v>
      </c>
      <c r="B326" s="61" t="s">
        <v>2611</v>
      </c>
      <c r="C326" s="61" t="s">
        <v>33</v>
      </c>
      <c r="D326" s="61" t="s">
        <v>2612</v>
      </c>
      <c r="E326" s="61" t="s">
        <v>279</v>
      </c>
      <c r="F326" s="61" t="s">
        <v>65</v>
      </c>
      <c r="G326" s="61" t="s">
        <v>56</v>
      </c>
      <c r="H326" s="61" t="s">
        <v>2613</v>
      </c>
      <c r="I326" s="61" t="s">
        <v>2614</v>
      </c>
      <c r="J326" s="61" t="s">
        <v>2615</v>
      </c>
      <c r="K326" s="61" t="s">
        <v>2616</v>
      </c>
      <c r="L326" s="61" t="s">
        <v>2617</v>
      </c>
      <c r="M326" s="61" t="s">
        <v>2618</v>
      </c>
      <c r="N326" s="61" t="s">
        <v>2619</v>
      </c>
      <c r="O326" s="61" t="s">
        <v>504</v>
      </c>
      <c r="P326" s="61" t="s">
        <v>2620</v>
      </c>
      <c r="Q326" s="61"/>
      <c r="R326" s="61" t="s">
        <v>2621</v>
      </c>
      <c r="S326" s="61" t="s">
        <v>2622</v>
      </c>
      <c r="T326" s="61" t="s">
        <v>2623</v>
      </c>
      <c r="U326" s="61" t="s">
        <v>261</v>
      </c>
      <c r="V326" s="61" t="s">
        <v>2496</v>
      </c>
      <c r="W326" s="61" t="s">
        <v>2624</v>
      </c>
      <c r="X326" s="61" t="s">
        <v>49</v>
      </c>
      <c r="Y326" s="61" t="s">
        <v>2625</v>
      </c>
      <c r="Z326" s="65">
        <v>10</v>
      </c>
      <c r="AA326" s="61" t="s">
        <v>2626</v>
      </c>
      <c r="AB326" s="61" t="s">
        <v>2627</v>
      </c>
      <c r="AC326" s="61"/>
      <c r="AD326" s="61"/>
      <c r="AE326" s="65" t="s">
        <v>94</v>
      </c>
      <c r="AF326" s="65">
        <v>1</v>
      </c>
      <c r="AG326" s="62">
        <v>9150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2628</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CA8B-B99D-4A2F-A3CD-6758E580C896}">
  <dimension ref="B2:L53"/>
  <sheetViews>
    <sheetView workbookViewId="0"/>
  </sheetViews>
  <sheetFormatPr baseColWidth="10" defaultRowHeight="14.7" x14ac:dyDescent="0.25"/>
  <cols>
    <col min="2" max="2" width="38.85546875" customWidth="1"/>
    <col min="3" max="3" width="35" customWidth="1"/>
    <col min="4" max="4" width="19.42578125" customWidth="1"/>
    <col min="10" max="10" width="5.85546875" customWidth="1"/>
    <col min="11" max="11" width="29.140625" customWidth="1"/>
    <col min="12" max="12" width="15.5703125" customWidth="1"/>
  </cols>
  <sheetData>
    <row r="2" spans="2:12" ht="21.3" x14ac:dyDescent="0.35">
      <c r="B2" s="2" t="s">
        <v>2629</v>
      </c>
    </row>
    <row r="3" spans="2:12" x14ac:dyDescent="0.25">
      <c r="B3" s="3" t="s">
        <v>2630</v>
      </c>
    </row>
    <row r="5" spans="2:12" ht="15.45" x14ac:dyDescent="0.25">
      <c r="B5" s="4" t="s">
        <v>29</v>
      </c>
      <c r="C5" s="4" t="s">
        <v>2631</v>
      </c>
      <c r="D5" s="4" t="s">
        <v>2632</v>
      </c>
      <c r="F5" s="14" t="s">
        <v>2633</v>
      </c>
      <c r="G5" s="14"/>
      <c r="H5" s="14"/>
      <c r="J5" s="14" t="s">
        <v>2637</v>
      </c>
    </row>
    <row r="6" spans="2:12" x14ac:dyDescent="0.25">
      <c r="B6" s="5">
        <v>1401000000</v>
      </c>
      <c r="C6" s="6">
        <f>COUNTIF('2023'!$AD:$AD,B6)</f>
        <v>30</v>
      </c>
      <c r="D6" s="7">
        <f t="shared" ref="D6:D52" si="0">C6/SUM($C$6:$C$52)</f>
        <v>0.12875536480686695</v>
      </c>
      <c r="J6" s="17" t="s">
        <v>2638</v>
      </c>
      <c r="K6" s="17" t="s">
        <v>2639</v>
      </c>
      <c r="L6" s="17" t="s">
        <v>2640</v>
      </c>
    </row>
    <row r="7" spans="2:12" ht="18.399999999999999" x14ac:dyDescent="0.3">
      <c r="B7" s="11">
        <v>1110</v>
      </c>
      <c r="C7" s="12">
        <f>COUNTIF('2023'!$AD:$AD,B7)</f>
        <v>20</v>
      </c>
      <c r="D7" s="13">
        <f t="shared" si="0"/>
        <v>8.5836909871244635E-2</v>
      </c>
      <c r="F7" s="1" t="s">
        <v>2634</v>
      </c>
      <c r="G7" s="15">
        <f>SUM(C6:C52)</f>
        <v>233</v>
      </c>
      <c r="J7" s="18">
        <v>1</v>
      </c>
      <c r="K7" s="5">
        <f t="shared" ref="K7:K16" si="1">B6</f>
        <v>1401000000</v>
      </c>
      <c r="L7" s="18">
        <f t="shared" ref="L7:L16" si="2">C6</f>
        <v>30</v>
      </c>
    </row>
    <row r="8" spans="2:12" x14ac:dyDescent="0.25">
      <c r="B8" s="5">
        <v>1301000000</v>
      </c>
      <c r="C8" s="6">
        <f>COUNTIF('2023'!$AD:$AD,B8)</f>
        <v>20</v>
      </c>
      <c r="D8" s="7">
        <f t="shared" si="0"/>
        <v>8.5836909871244635E-2</v>
      </c>
      <c r="J8" s="19">
        <v>2</v>
      </c>
      <c r="K8" s="20">
        <f t="shared" si="1"/>
        <v>1110</v>
      </c>
      <c r="L8" s="19">
        <f t="shared" si="2"/>
        <v>20</v>
      </c>
    </row>
    <row r="9" spans="2:12" ht="18.399999999999999" x14ac:dyDescent="0.3">
      <c r="B9" s="5">
        <v>1102000000</v>
      </c>
      <c r="C9" s="6">
        <f>COUNTIF('2023'!$AD:$AD,B9)</f>
        <v>19</v>
      </c>
      <c r="D9" s="7">
        <f t="shared" si="0"/>
        <v>8.15450643776824E-2</v>
      </c>
      <c r="F9" s="1" t="s">
        <v>2635</v>
      </c>
      <c r="G9" s="15">
        <f>COUNTA(B6:B52)</f>
        <v>47</v>
      </c>
      <c r="J9" s="18">
        <v>3</v>
      </c>
      <c r="K9" s="5">
        <f t="shared" si="1"/>
        <v>1301000000</v>
      </c>
      <c r="L9" s="18">
        <f t="shared" si="2"/>
        <v>20</v>
      </c>
    </row>
    <row r="10" spans="2:12" x14ac:dyDescent="0.25">
      <c r="B10" s="11">
        <v>1207000000</v>
      </c>
      <c r="C10" s="12">
        <f>COUNTIF('2023'!$AD:$AD,B10)</f>
        <v>17</v>
      </c>
      <c r="D10" s="13">
        <f t="shared" si="0"/>
        <v>7.2961373390557943E-2</v>
      </c>
      <c r="J10" s="19">
        <v>4</v>
      </c>
      <c r="K10" s="20">
        <f t="shared" si="1"/>
        <v>1102000000</v>
      </c>
      <c r="L10" s="19">
        <f t="shared" si="2"/>
        <v>19</v>
      </c>
    </row>
    <row r="11" spans="2:12" ht="18.399999999999999" x14ac:dyDescent="0.3">
      <c r="B11" s="11">
        <v>1209000000</v>
      </c>
      <c r="C11" s="12">
        <f>COUNTIF('2023'!$AD:$AD,B11)</f>
        <v>14</v>
      </c>
      <c r="D11" s="13">
        <f t="shared" si="0"/>
        <v>6.0085836909871244E-2</v>
      </c>
      <c r="F11" s="1" t="s">
        <v>2636</v>
      </c>
      <c r="G11" s="15">
        <f>ROUND(AVERAGE(C6:C52),1)</f>
        <v>5</v>
      </c>
      <c r="J11" s="18">
        <v>5</v>
      </c>
      <c r="K11" s="5">
        <f t="shared" si="1"/>
        <v>1207000000</v>
      </c>
      <c r="L11" s="18">
        <f t="shared" si="2"/>
        <v>17</v>
      </c>
    </row>
    <row r="12" spans="2:12" x14ac:dyDescent="0.25">
      <c r="B12" s="5">
        <v>1201000000</v>
      </c>
      <c r="C12" s="6">
        <f>COUNTIF('2023'!$AD:$AD,B12)</f>
        <v>14</v>
      </c>
      <c r="D12" s="7">
        <f t="shared" si="0"/>
        <v>6.0085836909871244E-2</v>
      </c>
      <c r="J12" s="19">
        <v>6</v>
      </c>
      <c r="K12" s="20">
        <f t="shared" si="1"/>
        <v>1209000000</v>
      </c>
      <c r="L12" s="19">
        <f t="shared" si="2"/>
        <v>14</v>
      </c>
    </row>
    <row r="13" spans="2:12" x14ac:dyDescent="0.25">
      <c r="B13" s="11">
        <v>1212000000</v>
      </c>
      <c r="C13" s="12">
        <f>COUNTIF('2023'!$AD:$AD,B13)</f>
        <v>13</v>
      </c>
      <c r="D13" s="13">
        <f t="shared" si="0"/>
        <v>5.5793991416309016E-2</v>
      </c>
      <c r="J13" s="18">
        <v>7</v>
      </c>
      <c r="K13" s="5">
        <f t="shared" si="1"/>
        <v>1201000000</v>
      </c>
      <c r="L13" s="18">
        <f t="shared" si="2"/>
        <v>14</v>
      </c>
    </row>
    <row r="14" spans="2:12" x14ac:dyDescent="0.25">
      <c r="B14" s="5">
        <v>11021100</v>
      </c>
      <c r="C14" s="6">
        <f>COUNTIF('2023'!$AD:$AD,B14)</f>
        <v>10</v>
      </c>
      <c r="D14" s="7">
        <f t="shared" si="0"/>
        <v>4.2918454935622317E-2</v>
      </c>
      <c r="J14" s="19">
        <v>8</v>
      </c>
      <c r="K14" s="20">
        <f t="shared" si="1"/>
        <v>1212000000</v>
      </c>
      <c r="L14" s="19">
        <f t="shared" si="2"/>
        <v>13</v>
      </c>
    </row>
    <row r="15" spans="2:12" x14ac:dyDescent="0.25">
      <c r="B15" s="11">
        <v>1205000000</v>
      </c>
      <c r="C15" s="12">
        <f>COUNTIF('2023'!$AD:$AD,B15)</f>
        <v>9</v>
      </c>
      <c r="D15" s="13">
        <f t="shared" si="0"/>
        <v>3.8626609442060089E-2</v>
      </c>
      <c r="J15" s="18">
        <v>9</v>
      </c>
      <c r="K15" s="5">
        <f t="shared" si="1"/>
        <v>11021100</v>
      </c>
      <c r="L15" s="18">
        <f t="shared" si="2"/>
        <v>10</v>
      </c>
    </row>
    <row r="16" spans="2:12" x14ac:dyDescent="0.25">
      <c r="B16" s="11">
        <v>12100100</v>
      </c>
      <c r="C16" s="12">
        <f>COUNTIF('2023'!$AD:$AD,B16)</f>
        <v>8</v>
      </c>
      <c r="D16" s="13">
        <f t="shared" si="0"/>
        <v>3.4334763948497854E-2</v>
      </c>
      <c r="J16" s="19">
        <v>10</v>
      </c>
      <c r="K16" s="20">
        <f t="shared" si="1"/>
        <v>1205000000</v>
      </c>
      <c r="L16" s="19">
        <f t="shared" si="2"/>
        <v>9</v>
      </c>
    </row>
    <row r="17" spans="2:12" x14ac:dyDescent="0.25">
      <c r="B17" s="5">
        <v>1204000000</v>
      </c>
      <c r="C17" s="6">
        <f>COUNTIF('2023'!$AD:$AD,B17)</f>
        <v>6</v>
      </c>
      <c r="D17" s="7">
        <f t="shared" si="0"/>
        <v>2.575107296137339E-2</v>
      </c>
      <c r="J17" s="5"/>
      <c r="K17" s="5"/>
      <c r="L17" s="5"/>
    </row>
    <row r="18" spans="2:12" x14ac:dyDescent="0.25">
      <c r="B18" s="11">
        <v>1208000000</v>
      </c>
      <c r="C18" s="12">
        <f>COUNTIF('2023'!$AD:$AD,B18)</f>
        <v>5</v>
      </c>
      <c r="D18" s="13">
        <f t="shared" si="0"/>
        <v>2.1459227467811159E-2</v>
      </c>
    </row>
    <row r="19" spans="2:12" x14ac:dyDescent="0.25">
      <c r="B19" s="5">
        <v>1116000000</v>
      </c>
      <c r="C19" s="6">
        <f>COUNTIF('2023'!$AD:$AD,B19)</f>
        <v>4</v>
      </c>
      <c r="D19" s="7">
        <f t="shared" si="0"/>
        <v>1.7167381974248927E-2</v>
      </c>
    </row>
    <row r="20" spans="2:12" x14ac:dyDescent="0.25">
      <c r="B20" s="11">
        <v>110200000</v>
      </c>
      <c r="C20" s="12">
        <f>COUNTIF('2023'!$AD:$AD,B20)</f>
        <v>3</v>
      </c>
      <c r="D20" s="13">
        <f t="shared" si="0"/>
        <v>1.2875536480686695E-2</v>
      </c>
    </row>
    <row r="21" spans="2:12" x14ac:dyDescent="0.25">
      <c r="B21" s="5">
        <v>1102</v>
      </c>
      <c r="C21" s="6">
        <f>COUNTIF('2023'!$AD:$AD,B21)</f>
        <v>3</v>
      </c>
      <c r="D21" s="7">
        <f t="shared" si="0"/>
        <v>1.2875536480686695E-2</v>
      </c>
    </row>
    <row r="22" spans="2:12" x14ac:dyDescent="0.25">
      <c r="B22" s="5">
        <v>1106000000</v>
      </c>
      <c r="C22" s="6">
        <f>COUNTIF('2023'!$AD:$AD,B22)</f>
        <v>2</v>
      </c>
      <c r="D22" s="7">
        <f t="shared" si="0"/>
        <v>8.5836909871244635E-3</v>
      </c>
    </row>
    <row r="23" spans="2:12" x14ac:dyDescent="0.25">
      <c r="B23" s="5">
        <v>1110000000</v>
      </c>
      <c r="C23" s="6">
        <f>COUNTIF('2023'!$AD:$AD,B23)</f>
        <v>2</v>
      </c>
      <c r="D23" s="7">
        <f t="shared" si="0"/>
        <v>8.5836909871244635E-3</v>
      </c>
    </row>
    <row r="24" spans="2:12" x14ac:dyDescent="0.25">
      <c r="B24" s="5">
        <v>1203000000</v>
      </c>
      <c r="C24" s="6">
        <f>COUNTIF('2023'!$AD:$AD,B24)</f>
        <v>2</v>
      </c>
      <c r="D24" s="7">
        <f t="shared" si="0"/>
        <v>8.5836909871244635E-3</v>
      </c>
    </row>
    <row r="25" spans="2:12" x14ac:dyDescent="0.25">
      <c r="B25" s="5" t="s">
        <v>1216</v>
      </c>
      <c r="C25" s="6">
        <f>COUNTIF('2023'!$AD:$AD,B25)</f>
        <v>2</v>
      </c>
      <c r="D25" s="7">
        <f t="shared" si="0"/>
        <v>8.5836909871244635E-3</v>
      </c>
    </row>
    <row r="26" spans="2:12" x14ac:dyDescent="0.25">
      <c r="B26" s="11">
        <v>12100300</v>
      </c>
      <c r="C26" s="12">
        <f>COUNTIF('2023'!$AD:$AD,B26)</f>
        <v>2</v>
      </c>
      <c r="D26" s="13">
        <f t="shared" si="0"/>
        <v>8.5836909871244635E-3</v>
      </c>
    </row>
    <row r="27" spans="2:12" x14ac:dyDescent="0.25">
      <c r="B27" s="11">
        <v>1213000000</v>
      </c>
      <c r="C27" s="12">
        <f>COUNTIF('2023'!$AD:$AD,B27)</f>
        <v>2</v>
      </c>
      <c r="D27" s="13">
        <f t="shared" si="0"/>
        <v>8.5836909871244635E-3</v>
      </c>
    </row>
    <row r="28" spans="2:12" x14ac:dyDescent="0.25">
      <c r="B28" s="5">
        <v>1124</v>
      </c>
      <c r="C28" s="6">
        <f>COUNTIF('2023'!$AD:$AD,B28)</f>
        <v>2</v>
      </c>
      <c r="D28" s="7">
        <f t="shared" si="0"/>
        <v>8.5836909871244635E-3</v>
      </c>
    </row>
    <row r="29" spans="2:12" x14ac:dyDescent="0.25">
      <c r="B29" s="5">
        <v>1103000000</v>
      </c>
      <c r="C29" s="6">
        <f>COUNTIF('2023'!$AD:$AD,B29)</f>
        <v>1</v>
      </c>
      <c r="D29" s="7">
        <f t="shared" si="0"/>
        <v>4.2918454935622317E-3</v>
      </c>
    </row>
    <row r="30" spans="2:12" x14ac:dyDescent="0.25">
      <c r="B30" s="11">
        <v>1107</v>
      </c>
      <c r="C30" s="12">
        <f>COUNTIF('2023'!$AD:$AD,B30)</f>
        <v>1</v>
      </c>
      <c r="D30" s="13">
        <f t="shared" si="0"/>
        <v>4.2918454935622317E-3</v>
      </c>
    </row>
    <row r="31" spans="2:12" x14ac:dyDescent="0.25">
      <c r="B31" s="5">
        <v>1107000000</v>
      </c>
      <c r="C31" s="6">
        <f>COUNTIF('2023'!$AD:$AD,B31)</f>
        <v>1</v>
      </c>
      <c r="D31" s="7">
        <f t="shared" si="0"/>
        <v>4.2918454935622317E-3</v>
      </c>
    </row>
    <row r="32" spans="2:12" x14ac:dyDescent="0.25">
      <c r="B32" s="11">
        <v>11106000000</v>
      </c>
      <c r="C32" s="12">
        <f>COUNTIF('2023'!$AD:$AD,B32)</f>
        <v>1</v>
      </c>
      <c r="D32" s="13">
        <f t="shared" si="0"/>
        <v>4.2918454935622317E-3</v>
      </c>
    </row>
    <row r="33" spans="2:4" x14ac:dyDescent="0.25">
      <c r="B33" s="11">
        <v>11100000</v>
      </c>
      <c r="C33" s="12">
        <f>COUNTIF('2023'!$AD:$AD,B33)</f>
        <v>1</v>
      </c>
      <c r="D33" s="13">
        <f t="shared" si="0"/>
        <v>4.2918454935622317E-3</v>
      </c>
    </row>
    <row r="34" spans="2:4" x14ac:dyDescent="0.25">
      <c r="B34" s="5">
        <v>111000000</v>
      </c>
      <c r="C34" s="6">
        <f>COUNTIF('2023'!$AD:$AD,B34)</f>
        <v>1</v>
      </c>
      <c r="D34" s="7">
        <f t="shared" si="0"/>
        <v>4.2918454935622317E-3</v>
      </c>
    </row>
    <row r="35" spans="2:4" x14ac:dyDescent="0.25">
      <c r="B35" s="11">
        <v>11021203</v>
      </c>
      <c r="C35" s="12">
        <f>COUNTIF('2023'!$AD:$AD,B35)</f>
        <v>1</v>
      </c>
      <c r="D35" s="13">
        <f t="shared" si="0"/>
        <v>4.2918454935622317E-3</v>
      </c>
    </row>
    <row r="36" spans="2:4" x14ac:dyDescent="0.25">
      <c r="B36" s="11" t="s">
        <v>825</v>
      </c>
      <c r="C36" s="12">
        <f>COUNTIF('2023'!$AD:$AD,B36)</f>
        <v>1</v>
      </c>
      <c r="D36" s="13">
        <f t="shared" si="0"/>
        <v>4.2918454935622317E-3</v>
      </c>
    </row>
    <row r="37" spans="2:4" x14ac:dyDescent="0.25">
      <c r="B37" s="5" t="s">
        <v>778</v>
      </c>
      <c r="C37" s="6">
        <f>COUNTIF('2023'!$AD:$AD,B37)</f>
        <v>1</v>
      </c>
      <c r="D37" s="7">
        <f t="shared" si="0"/>
        <v>4.2918454935622317E-3</v>
      </c>
    </row>
    <row r="38" spans="2:4" x14ac:dyDescent="0.25">
      <c r="B38" s="11" t="s">
        <v>837</v>
      </c>
      <c r="C38" s="12">
        <f>COUNTIF('2023'!$AD:$AD,B38)</f>
        <v>1</v>
      </c>
      <c r="D38" s="13">
        <f t="shared" si="0"/>
        <v>4.2918454935622317E-3</v>
      </c>
    </row>
    <row r="39" spans="2:4" x14ac:dyDescent="0.25">
      <c r="B39" s="5" t="s">
        <v>864</v>
      </c>
      <c r="C39" s="6">
        <f>COUNTIF('2023'!$AD:$AD,B39)</f>
        <v>1</v>
      </c>
      <c r="D39" s="7">
        <f t="shared" si="0"/>
        <v>4.2918454935622317E-3</v>
      </c>
    </row>
    <row r="40" spans="2:4" x14ac:dyDescent="0.25">
      <c r="B40" s="11">
        <v>1206000000</v>
      </c>
      <c r="C40" s="12">
        <f>COUNTIF('2023'!$AD:$AD,B40)</f>
        <v>1</v>
      </c>
      <c r="D40" s="13">
        <f t="shared" si="0"/>
        <v>4.2918454935622317E-3</v>
      </c>
    </row>
    <row r="41" spans="2:4" x14ac:dyDescent="0.25">
      <c r="B41" s="5">
        <v>12060400</v>
      </c>
      <c r="C41" s="6">
        <f>COUNTIF('2023'!$AD:$AD,B41)</f>
        <v>1</v>
      </c>
      <c r="D41" s="7">
        <f t="shared" si="0"/>
        <v>4.2918454935622317E-3</v>
      </c>
    </row>
    <row r="42" spans="2:4" x14ac:dyDescent="0.25">
      <c r="B42" s="11">
        <v>12060100</v>
      </c>
      <c r="C42" s="12">
        <f>COUNTIF('2023'!$AD:$AD,B42)</f>
        <v>1</v>
      </c>
      <c r="D42" s="13">
        <f t="shared" si="0"/>
        <v>4.2918454935622317E-3</v>
      </c>
    </row>
    <row r="43" spans="2:4" x14ac:dyDescent="0.25">
      <c r="B43" s="5">
        <v>10805</v>
      </c>
      <c r="C43" s="6">
        <f>COUNTIF('2023'!$AD:$AD,B43)</f>
        <v>1</v>
      </c>
      <c r="D43" s="7">
        <f t="shared" si="0"/>
        <v>4.2918454935622317E-3</v>
      </c>
    </row>
    <row r="44" spans="2:4" x14ac:dyDescent="0.25">
      <c r="B44" s="5">
        <v>120500000</v>
      </c>
      <c r="C44" s="6">
        <f>COUNTIF('2023'!$AD:$AD,B44)</f>
        <v>1</v>
      </c>
      <c r="D44" s="7">
        <f t="shared" si="0"/>
        <v>4.2918454935622317E-3</v>
      </c>
    </row>
    <row r="45" spans="2:4" x14ac:dyDescent="0.25">
      <c r="B45" s="11" t="s">
        <v>1228</v>
      </c>
      <c r="C45" s="12">
        <f>COUNTIF('2023'!$AD:$AD,B45)</f>
        <v>1</v>
      </c>
      <c r="D45" s="13">
        <f t="shared" si="0"/>
        <v>4.2918454935622317E-3</v>
      </c>
    </row>
    <row r="46" spans="2:4" x14ac:dyDescent="0.25">
      <c r="B46" s="5">
        <v>12100200</v>
      </c>
      <c r="C46" s="6">
        <f>COUNTIF('2023'!$AD:$AD,B46)</f>
        <v>1</v>
      </c>
      <c r="D46" s="7">
        <f t="shared" si="0"/>
        <v>4.2918454935622317E-3</v>
      </c>
    </row>
    <row r="47" spans="2:4" x14ac:dyDescent="0.25">
      <c r="B47" s="5">
        <v>12100500</v>
      </c>
      <c r="C47" s="6">
        <f>COUNTIF('2023'!$AD:$AD,B47)</f>
        <v>1</v>
      </c>
      <c r="D47" s="7">
        <f t="shared" si="0"/>
        <v>4.2918454935622317E-3</v>
      </c>
    </row>
    <row r="48" spans="2:4" x14ac:dyDescent="0.25">
      <c r="B48" s="11">
        <v>1304000000</v>
      </c>
      <c r="C48" s="12">
        <f>COUNTIF('2023'!$AD:$AD,B48)</f>
        <v>1</v>
      </c>
      <c r="D48" s="13">
        <f t="shared" si="0"/>
        <v>4.2918454935622317E-3</v>
      </c>
    </row>
    <row r="49" spans="2:4" x14ac:dyDescent="0.25">
      <c r="B49" s="11">
        <v>1101</v>
      </c>
      <c r="C49" s="12">
        <f>COUNTIF('2023'!$AD:$AD,B49)</f>
        <v>1</v>
      </c>
      <c r="D49" s="13">
        <f t="shared" si="0"/>
        <v>4.2918454935622317E-3</v>
      </c>
    </row>
    <row r="50" spans="2:4" x14ac:dyDescent="0.25">
      <c r="B50" s="5">
        <v>12000200</v>
      </c>
      <c r="C50" s="6">
        <f>COUNTIF('2023'!$AD:$AD,B50)</f>
        <v>1</v>
      </c>
      <c r="D50" s="7">
        <f t="shared" si="0"/>
        <v>4.2918454935622317E-3</v>
      </c>
    </row>
    <row r="51" spans="2:4" x14ac:dyDescent="0.25">
      <c r="B51" s="11">
        <v>121200000</v>
      </c>
      <c r="C51" s="12">
        <f>COUNTIF('2023'!$AD:$AD,B51)</f>
        <v>1</v>
      </c>
      <c r="D51" s="13">
        <f t="shared" si="0"/>
        <v>4.2918454935622317E-3</v>
      </c>
    </row>
    <row r="52" spans="2:4" x14ac:dyDescent="0.25">
      <c r="B52" s="11">
        <v>14010000</v>
      </c>
      <c r="C52" s="12">
        <f>COUNTIF('2023'!$AD:$AD,B52)</f>
        <v>1</v>
      </c>
      <c r="D52" s="13">
        <f t="shared" si="0"/>
        <v>4.2918454935622317E-3</v>
      </c>
    </row>
    <row r="53" spans="2:4" x14ac:dyDescent="0.25">
      <c r="B53" s="8" t="s">
        <v>32</v>
      </c>
      <c r="C53" s="9">
        <f>SUM(C6:C52)</f>
        <v>233</v>
      </c>
      <c r="D53" s="10">
        <f>SUM(D6:D52)</f>
        <v>0.99999999999999911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0398-70F4-43A6-A274-E504DFABD9FC}">
  <dimension ref="B2:I31"/>
  <sheetViews>
    <sheetView workbookViewId="0">
      <selection activeCell="E15" sqref="E15"/>
    </sheetView>
  </sheetViews>
  <sheetFormatPr baseColWidth="10" defaultRowHeight="14.7" x14ac:dyDescent="0.25"/>
  <cols>
    <col min="2" max="2" width="35" customWidth="1"/>
    <col min="3" max="3" width="19.42578125" customWidth="1"/>
    <col min="4" max="4" width="23.28515625" customWidth="1"/>
    <col min="5" max="5" width="21.42578125" customWidth="1"/>
    <col min="6" max="6" width="15.5703125" customWidth="1"/>
    <col min="8" max="8" width="31.140625" customWidth="1"/>
    <col min="9" max="9" width="27.28515625" customWidth="1"/>
  </cols>
  <sheetData>
    <row r="2" spans="2:9" ht="21.3" x14ac:dyDescent="0.35">
      <c r="B2" s="2" t="s">
        <v>2641</v>
      </c>
    </row>
    <row r="3" spans="2:9" x14ac:dyDescent="0.25">
      <c r="B3" s="3" t="s">
        <v>2642</v>
      </c>
    </row>
    <row r="5" spans="2:9" ht="15.45" x14ac:dyDescent="0.25">
      <c r="B5" s="14" t="s">
        <v>2643</v>
      </c>
      <c r="H5" s="33" t="s">
        <v>2648</v>
      </c>
      <c r="I5" s="26"/>
    </row>
    <row r="6" spans="2:9" x14ac:dyDescent="0.25">
      <c r="H6" s="34"/>
      <c r="I6" s="27"/>
    </row>
    <row r="7" spans="2:9" ht="21.3" x14ac:dyDescent="0.35">
      <c r="B7" s="17" t="s">
        <v>2644</v>
      </c>
      <c r="C7" s="17" t="s">
        <v>31</v>
      </c>
      <c r="D7" s="17" t="s">
        <v>2632</v>
      </c>
      <c r="H7" s="35" t="s">
        <v>2634</v>
      </c>
      <c r="I7" s="28">
        <f>C12</f>
        <v>325</v>
      </c>
    </row>
    <row r="8" spans="2:9" x14ac:dyDescent="0.25">
      <c r="B8" s="5" t="s">
        <v>35</v>
      </c>
      <c r="C8" s="6">
        <f>COUNTIF('2023'!$G:$G,B8)</f>
        <v>194</v>
      </c>
      <c r="D8" s="7">
        <f>C8/SUM($C$8:$C$11)</f>
        <v>0.59692307692307689</v>
      </c>
      <c r="H8" s="34"/>
      <c r="I8" s="27"/>
    </row>
    <row r="9" spans="2:9" x14ac:dyDescent="0.25">
      <c r="B9" s="5" t="s">
        <v>42</v>
      </c>
      <c r="C9" s="6">
        <f>COUNTIF('2023'!$G:$G,B9)</f>
        <v>66</v>
      </c>
      <c r="D9" s="7">
        <f>C9/SUM($C$8:$C$11)</f>
        <v>0.20307692307692307</v>
      </c>
      <c r="H9" s="35" t="s">
        <v>2649</v>
      </c>
      <c r="I9" s="29" t="str">
        <f>INDEX(B8:B11,MATCH(MAX(C8:C11),C8:C11,0))</f>
        <v>SERVICIOS</v>
      </c>
    </row>
    <row r="10" spans="2:9" x14ac:dyDescent="0.25">
      <c r="B10" s="5" t="s">
        <v>56</v>
      </c>
      <c r="C10" s="6">
        <f>COUNTIF('2023'!$G:$G,B10)</f>
        <v>64</v>
      </c>
      <c r="D10" s="7">
        <f>C10/SUM($C$8:$C$11)</f>
        <v>0.19692307692307692</v>
      </c>
      <c r="H10" s="34" t="s">
        <v>2650</v>
      </c>
      <c r="I10" s="30">
        <f>MAX(C8:C11)</f>
        <v>194</v>
      </c>
    </row>
    <row r="11" spans="2:9" x14ac:dyDescent="0.25">
      <c r="B11" s="5" t="s">
        <v>131</v>
      </c>
      <c r="C11" s="6">
        <f>COUNTIF('2023'!$G:$G,B11)</f>
        <v>1</v>
      </c>
      <c r="D11" s="7">
        <f>C11/SUM($C$8:$C$11)</f>
        <v>3.0769230769230769E-3</v>
      </c>
      <c r="H11" s="34"/>
      <c r="I11" s="27"/>
    </row>
    <row r="12" spans="2:9" x14ac:dyDescent="0.25">
      <c r="B12" s="8" t="s">
        <v>32</v>
      </c>
      <c r="C12" s="9">
        <f>SUM(C8:C11)</f>
        <v>325</v>
      </c>
      <c r="D12" s="10">
        <f>SUM(D8:D11)</f>
        <v>0.99999999999999989</v>
      </c>
      <c r="H12" s="35" t="s">
        <v>2651</v>
      </c>
      <c r="I12" s="31" t="str">
        <f>INDEX(B18:B20,MATCH(MAX(C18:C20),C18:C20,0))</f>
        <v>Cantidad definida</v>
      </c>
    </row>
    <row r="13" spans="2:9" x14ac:dyDescent="0.25">
      <c r="H13" s="34" t="s">
        <v>2650</v>
      </c>
      <c r="I13" s="32">
        <f>MAX(C18:C20)</f>
        <v>129</v>
      </c>
    </row>
    <row r="14" spans="2:9" x14ac:dyDescent="0.25">
      <c r="H14" s="34"/>
      <c r="I14" s="27"/>
    </row>
    <row r="15" spans="2:9" ht="15.45" x14ac:dyDescent="0.25">
      <c r="B15" s="14" t="s">
        <v>2645</v>
      </c>
      <c r="H15" s="35" t="s">
        <v>2652</v>
      </c>
      <c r="I15" s="27"/>
    </row>
    <row r="16" spans="2:9" x14ac:dyDescent="0.25">
      <c r="H16" s="36"/>
      <c r="I16" s="16"/>
    </row>
    <row r="17" spans="2:6" x14ac:dyDescent="0.25">
      <c r="B17" s="21" t="s">
        <v>5</v>
      </c>
      <c r="C17" s="21" t="s">
        <v>31</v>
      </c>
      <c r="D17" s="21" t="s">
        <v>2632</v>
      </c>
    </row>
    <row r="18" spans="2:6" x14ac:dyDescent="0.25">
      <c r="B18" s="5" t="s">
        <v>34</v>
      </c>
      <c r="C18" s="6">
        <f>COUNTIF('2023'!$F:$F,B18)</f>
        <v>106</v>
      </c>
      <c r="D18" s="7">
        <f>C18/SUM($C$18:$C$20)</f>
        <v>0.32615384615384613</v>
      </c>
    </row>
    <row r="19" spans="2:6" x14ac:dyDescent="0.25">
      <c r="B19" s="5" t="s">
        <v>45</v>
      </c>
      <c r="C19" s="6">
        <f>COUNTIF('2023'!$F:$F,B19)</f>
        <v>129</v>
      </c>
      <c r="D19" s="7">
        <f>C19/SUM($C$18:$C$20)</f>
        <v>0.39692307692307693</v>
      </c>
    </row>
    <row r="20" spans="2:6" x14ac:dyDescent="0.25">
      <c r="B20" s="5" t="s">
        <v>65</v>
      </c>
      <c r="C20" s="6">
        <f>COUNTIF('2023'!$F:$F,B20)</f>
        <v>90</v>
      </c>
      <c r="D20" s="7">
        <f>C20/SUM($C$18:$C$20)</f>
        <v>0.27692307692307694</v>
      </c>
    </row>
    <row r="21" spans="2:6" x14ac:dyDescent="0.25">
      <c r="B21" s="8" t="s">
        <v>32</v>
      </c>
      <c r="C21" s="9">
        <f>SUM(C18:C20)</f>
        <v>325</v>
      </c>
      <c r="D21" s="10">
        <f>SUM(D18:D20)</f>
        <v>1</v>
      </c>
    </row>
    <row r="24" spans="2:6" ht="15.45" x14ac:dyDescent="0.25">
      <c r="B24" s="14" t="s">
        <v>2646</v>
      </c>
    </row>
    <row r="26" spans="2:6" x14ac:dyDescent="0.25">
      <c r="B26" s="22" t="s">
        <v>2647</v>
      </c>
      <c r="C26" s="22" t="s">
        <v>34</v>
      </c>
      <c r="D26" s="22" t="s">
        <v>45</v>
      </c>
      <c r="E26" s="22" t="s">
        <v>65</v>
      </c>
      <c r="F26" s="22" t="s">
        <v>32</v>
      </c>
    </row>
    <row r="27" spans="2:6" x14ac:dyDescent="0.25">
      <c r="B27" s="23" t="s">
        <v>35</v>
      </c>
      <c r="C27" s="6">
        <f>COUNTIFS('2023'!$G:$G,B27,'2023'!$F:$F,C$26)</f>
        <v>92</v>
      </c>
      <c r="D27" s="6">
        <f>COUNTIFS('2023'!$G:$G,B27,'2023'!$F:$F,D$26)</f>
        <v>45</v>
      </c>
      <c r="E27" s="6">
        <f>COUNTIFS('2023'!$G:$G,B27,'2023'!$F:$F,E$26)</f>
        <v>57</v>
      </c>
      <c r="F27" s="24">
        <f>SUM(C27:E27)</f>
        <v>194</v>
      </c>
    </row>
    <row r="28" spans="2:6" x14ac:dyDescent="0.25">
      <c r="B28" s="23" t="s">
        <v>42</v>
      </c>
      <c r="C28" s="6">
        <f>COUNTIFS('2023'!$G:$G,B28,'2023'!$F:$F,C$26)</f>
        <v>11</v>
      </c>
      <c r="D28" s="6">
        <f>COUNTIFS('2023'!$G:$G,B28,'2023'!$F:$F,D$26)</f>
        <v>36</v>
      </c>
      <c r="E28" s="6">
        <f>COUNTIFS('2023'!$G:$G,B28,'2023'!$F:$F,E$26)</f>
        <v>19</v>
      </c>
      <c r="F28" s="24">
        <f>SUM(C28:E28)</f>
        <v>66</v>
      </c>
    </row>
    <row r="29" spans="2:6" x14ac:dyDescent="0.25">
      <c r="B29" s="23" t="s">
        <v>56</v>
      </c>
      <c r="C29" s="6">
        <f>COUNTIFS('2023'!$G:$G,B29,'2023'!$F:$F,C$26)</f>
        <v>3</v>
      </c>
      <c r="D29" s="6">
        <f>COUNTIFS('2023'!$G:$G,B29,'2023'!$F:$F,D$26)</f>
        <v>47</v>
      </c>
      <c r="E29" s="6">
        <f>COUNTIFS('2023'!$G:$G,B29,'2023'!$F:$F,E$26)</f>
        <v>14</v>
      </c>
      <c r="F29" s="24">
        <f>SUM(C29:E29)</f>
        <v>64</v>
      </c>
    </row>
    <row r="30" spans="2:6" x14ac:dyDescent="0.25">
      <c r="B30" s="23" t="s">
        <v>131</v>
      </c>
      <c r="C30" s="6">
        <f>COUNTIFS('2023'!$G:$G,B30,'2023'!$F:$F,C$26)</f>
        <v>0</v>
      </c>
      <c r="D30" s="6">
        <f>COUNTIFS('2023'!$G:$G,B30,'2023'!$F:$F,D$26)</f>
        <v>1</v>
      </c>
      <c r="E30" s="6">
        <f>COUNTIFS('2023'!$G:$G,B30,'2023'!$F:$F,E$26)</f>
        <v>0</v>
      </c>
      <c r="F30" s="24">
        <f>SUM(C30:E30)</f>
        <v>1</v>
      </c>
    </row>
    <row r="31" spans="2:6" x14ac:dyDescent="0.25">
      <c r="B31" s="8" t="s">
        <v>32</v>
      </c>
      <c r="C31" s="9">
        <f>SUM(C27:C30)</f>
        <v>106</v>
      </c>
      <c r="D31" s="9">
        <f>SUM(D27:D30)</f>
        <v>129</v>
      </c>
      <c r="E31" s="9">
        <f>SUM(E27:E30)</f>
        <v>90</v>
      </c>
      <c r="F31" s="25">
        <f>SUM(F27:F30)</f>
        <v>325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3FDE-FA7A-465F-A11D-BEDA16DCEC08}">
  <dimension ref="B2:I45"/>
  <sheetViews>
    <sheetView workbookViewId="0"/>
  </sheetViews>
  <sheetFormatPr baseColWidth="10" defaultRowHeight="14.7" x14ac:dyDescent="0.25"/>
  <cols>
    <col min="2" max="2" width="35" customWidth="1"/>
    <col min="3" max="4" width="19.42578125" customWidth="1"/>
    <col min="6" max="6" width="31.140625" customWidth="1"/>
    <col min="7" max="7" width="19.42578125" customWidth="1"/>
    <col min="8" max="9" width="15.5703125" customWidth="1"/>
  </cols>
  <sheetData>
    <row r="2" spans="2:7" ht="21.3" x14ac:dyDescent="0.35">
      <c r="B2" s="2" t="s">
        <v>2653</v>
      </c>
    </row>
    <row r="3" spans="2:7" x14ac:dyDescent="0.25">
      <c r="B3" s="3" t="s">
        <v>2654</v>
      </c>
    </row>
    <row r="5" spans="2:7" ht="15.45" x14ac:dyDescent="0.25">
      <c r="B5" s="14" t="s">
        <v>2655</v>
      </c>
      <c r="F5" s="44" t="s">
        <v>2648</v>
      </c>
    </row>
    <row r="6" spans="2:7" x14ac:dyDescent="0.25">
      <c r="F6" s="34"/>
    </row>
    <row r="7" spans="2:7" ht="24.25" x14ac:dyDescent="0.4">
      <c r="B7" s="4" t="s">
        <v>30</v>
      </c>
      <c r="C7" s="4" t="s">
        <v>31</v>
      </c>
      <c r="D7" s="4" t="s">
        <v>2632</v>
      </c>
      <c r="F7" s="45" t="s">
        <v>2634</v>
      </c>
      <c r="G7" s="43">
        <f>C45</f>
        <v>325</v>
      </c>
    </row>
    <row r="8" spans="2:7" x14ac:dyDescent="0.25">
      <c r="B8" s="5" t="s">
        <v>147</v>
      </c>
      <c r="C8" s="6">
        <f>COUNTIF('2023'!$AE:$AE,B8)</f>
        <v>3</v>
      </c>
      <c r="D8" s="7">
        <f t="shared" ref="D8:D44" si="0">C8/SUM($C$8:$C$44)</f>
        <v>9.2307692307692316E-3</v>
      </c>
      <c r="F8" s="34"/>
    </row>
    <row r="9" spans="2:7" ht="24.25" x14ac:dyDescent="0.4">
      <c r="B9" s="20" t="s">
        <v>89</v>
      </c>
      <c r="C9" s="38">
        <f>COUNTIF('2023'!$AE:$AE,B9)</f>
        <v>3</v>
      </c>
      <c r="D9" s="39">
        <f t="shared" si="0"/>
        <v>9.2307692307692316E-3</v>
      </c>
      <c r="F9" s="35" t="s">
        <v>2656</v>
      </c>
      <c r="G9" s="43">
        <f>COUNTA(B8:B44)</f>
        <v>37</v>
      </c>
    </row>
    <row r="10" spans="2:7" x14ac:dyDescent="0.25">
      <c r="B10" s="5" t="s">
        <v>160</v>
      </c>
      <c r="C10" s="6">
        <f>COUNTIF('2023'!$AE:$AE,B10)</f>
        <v>3</v>
      </c>
      <c r="D10" s="7">
        <f t="shared" si="0"/>
        <v>9.2307692307692316E-3</v>
      </c>
      <c r="F10" s="34"/>
    </row>
    <row r="11" spans="2:7" ht="18.399999999999999" x14ac:dyDescent="0.3">
      <c r="B11" s="20" t="s">
        <v>76</v>
      </c>
      <c r="C11" s="38">
        <f>COUNTIF('2023'!$AE:$AE,B11)</f>
        <v>19</v>
      </c>
      <c r="D11" s="39">
        <f t="shared" si="0"/>
        <v>5.8461538461538461E-2</v>
      </c>
      <c r="F11" s="35" t="s">
        <v>2657</v>
      </c>
      <c r="G11" s="15" t="str">
        <f>INDEX(B8:B44,MATCH(MAX(C8:C44),C8:C44,0))</f>
        <v>5.01.04</v>
      </c>
    </row>
    <row r="12" spans="2:7" x14ac:dyDescent="0.25">
      <c r="B12" s="5" t="s">
        <v>2334</v>
      </c>
      <c r="C12" s="6">
        <f>COUNTIF('2023'!$AE:$AE,B12)</f>
        <v>10</v>
      </c>
      <c r="D12" s="7">
        <f t="shared" si="0"/>
        <v>3.0769230769230771E-2</v>
      </c>
      <c r="F12" s="34" t="s">
        <v>2650</v>
      </c>
      <c r="G12" s="37">
        <f>MAX(C8:C44)</f>
        <v>39</v>
      </c>
    </row>
    <row r="13" spans="2:7" x14ac:dyDescent="0.25">
      <c r="B13" s="20" t="s">
        <v>86</v>
      </c>
      <c r="C13" s="38">
        <f>COUNTIF('2023'!$AE:$AE,B13)</f>
        <v>30</v>
      </c>
      <c r="D13" s="39">
        <f t="shared" si="0"/>
        <v>9.2307692307692313E-2</v>
      </c>
      <c r="F13" s="34"/>
    </row>
    <row r="14" spans="2:7" ht="18.399999999999999" x14ac:dyDescent="0.3">
      <c r="B14" s="5" t="s">
        <v>62</v>
      </c>
      <c r="C14" s="6">
        <f>COUNTIF('2023'!$AE:$AE,B14)</f>
        <v>13</v>
      </c>
      <c r="D14" s="7">
        <f t="shared" si="0"/>
        <v>0.04</v>
      </c>
      <c r="F14" s="35" t="s">
        <v>2658</v>
      </c>
      <c r="G14" s="15">
        <f>ROUND(AVERAGE(C8:C44),1)</f>
        <v>8.8000000000000007</v>
      </c>
    </row>
    <row r="15" spans="2:7" x14ac:dyDescent="0.25">
      <c r="B15" s="20" t="s">
        <v>68</v>
      </c>
      <c r="C15" s="38">
        <f>COUNTIF('2023'!$AE:$AE,B15)</f>
        <v>12</v>
      </c>
      <c r="D15" s="39">
        <f t="shared" si="0"/>
        <v>3.6923076923076927E-2</v>
      </c>
      <c r="F15" s="34"/>
    </row>
    <row r="16" spans="2:7" x14ac:dyDescent="0.25">
      <c r="B16" s="5" t="s">
        <v>253</v>
      </c>
      <c r="C16" s="6">
        <f>COUNTIF('2023'!$AE:$AE,B16)</f>
        <v>14</v>
      </c>
      <c r="D16" s="7">
        <f t="shared" si="0"/>
        <v>4.3076923076923075E-2</v>
      </c>
    </row>
    <row r="17" spans="2:9" ht="15.45" x14ac:dyDescent="0.25">
      <c r="B17" s="20" t="s">
        <v>41</v>
      </c>
      <c r="C17" s="38">
        <f>COUNTIF('2023'!$AE:$AE,B17)</f>
        <v>30</v>
      </c>
      <c r="D17" s="39">
        <f t="shared" si="0"/>
        <v>9.2307692307692313E-2</v>
      </c>
      <c r="F17" s="14" t="s">
        <v>2659</v>
      </c>
    </row>
    <row r="18" spans="2:9" x14ac:dyDescent="0.25">
      <c r="B18" s="5" t="s">
        <v>125</v>
      </c>
      <c r="C18" s="6">
        <f>COUNTIF('2023'!$AE:$AE,B18)</f>
        <v>10</v>
      </c>
      <c r="D18" s="7">
        <f t="shared" si="0"/>
        <v>3.0769230769230771E-2</v>
      </c>
    </row>
    <row r="19" spans="2:9" x14ac:dyDescent="0.25">
      <c r="B19" s="20" t="s">
        <v>93</v>
      </c>
      <c r="C19" s="38">
        <f>COUNTIF('2023'!$AE:$AE,B19)</f>
        <v>11</v>
      </c>
      <c r="D19" s="39">
        <f t="shared" si="0"/>
        <v>3.3846153846153845E-2</v>
      </c>
      <c r="F19" s="4" t="s">
        <v>2660</v>
      </c>
      <c r="G19" s="4" t="s">
        <v>31</v>
      </c>
      <c r="H19" s="4" t="s">
        <v>2661</v>
      </c>
    </row>
    <row r="20" spans="2:9" x14ac:dyDescent="0.25">
      <c r="B20" s="5" t="s">
        <v>48</v>
      </c>
      <c r="C20" s="6">
        <f>COUNTIF('2023'!$AE:$AE,B20)</f>
        <v>5</v>
      </c>
      <c r="D20" s="7">
        <f t="shared" si="0"/>
        <v>1.5384615384615385E-2</v>
      </c>
      <c r="F20" s="46" t="s">
        <v>2662</v>
      </c>
      <c r="G20" s="47" cm="1">
        <f t="array" ref="G20">SUMPRODUCT((LEFT('2023'!$AE$2:$AE$326,1)="1")*1)</f>
        <v>209</v>
      </c>
      <c r="H20" s="48">
        <f>G20/SUM($G$20:$G$22)</f>
        <v>0.6430769230769231</v>
      </c>
    </row>
    <row r="21" spans="2:9" x14ac:dyDescent="0.25">
      <c r="B21" s="20" t="s">
        <v>130</v>
      </c>
      <c r="C21" s="38">
        <f>COUNTIF('2023'!$AE:$AE,B21)</f>
        <v>15</v>
      </c>
      <c r="D21" s="39">
        <f t="shared" si="0"/>
        <v>4.6153846153846156E-2</v>
      </c>
      <c r="F21" s="49" t="s">
        <v>2663</v>
      </c>
      <c r="G21" s="50" cm="1">
        <f t="array" ref="G21">SUMPRODUCT((LEFT('2023'!$AE$2:$AE$326,1)="2")*1)</f>
        <v>27</v>
      </c>
      <c r="H21" s="51">
        <f>G21/SUM($G$20:$G$22)</f>
        <v>8.3076923076923076E-2</v>
      </c>
    </row>
    <row r="22" spans="2:9" x14ac:dyDescent="0.25">
      <c r="B22" s="5" t="s">
        <v>432</v>
      </c>
      <c r="C22" s="6">
        <f>COUNTIF('2023'!$AE:$AE,B22)</f>
        <v>5</v>
      </c>
      <c r="D22" s="7">
        <f t="shared" si="0"/>
        <v>1.5384615384615385E-2</v>
      </c>
      <c r="F22" s="52" t="s">
        <v>2664</v>
      </c>
      <c r="G22" s="53" cm="1">
        <f t="array" ref="G22">SUMPRODUCT((LEFT('2023'!$AE$2:$AE$326,1)="5")*1)</f>
        <v>89</v>
      </c>
      <c r="H22" s="54">
        <f>G22/SUM($G$20:$G$22)</f>
        <v>0.27384615384615385</v>
      </c>
    </row>
    <row r="23" spans="2:9" x14ac:dyDescent="0.25">
      <c r="B23" s="20" t="s">
        <v>177</v>
      </c>
      <c r="C23" s="38">
        <f>COUNTIF('2023'!$AE:$AE,B23)</f>
        <v>5</v>
      </c>
      <c r="D23" s="39">
        <f t="shared" si="0"/>
        <v>1.5384615384615385E-2</v>
      </c>
      <c r="F23" s="8" t="s">
        <v>32</v>
      </c>
      <c r="G23" s="9">
        <f>SUM(G20:G22)</f>
        <v>325</v>
      </c>
      <c r="H23" s="10">
        <f>SUM(H20:H22)</f>
        <v>1</v>
      </c>
    </row>
    <row r="24" spans="2:9" x14ac:dyDescent="0.25">
      <c r="B24" s="5" t="s">
        <v>38</v>
      </c>
      <c r="C24" s="6">
        <f>COUNTIF('2023'!$AE:$AE,B24)</f>
        <v>20</v>
      </c>
      <c r="D24" s="7">
        <f t="shared" si="0"/>
        <v>6.1538461538461542E-2</v>
      </c>
    </row>
    <row r="25" spans="2:9" x14ac:dyDescent="0.25">
      <c r="B25" s="20" t="s">
        <v>774</v>
      </c>
      <c r="C25" s="38">
        <f>COUNTIF('2023'!$AE:$AE,B25)</f>
        <v>1</v>
      </c>
      <c r="D25" s="39">
        <f t="shared" si="0"/>
        <v>3.0769230769230769E-3</v>
      </c>
    </row>
    <row r="26" spans="2:9" ht="15.45" x14ac:dyDescent="0.25">
      <c r="B26" s="5" t="s">
        <v>79</v>
      </c>
      <c r="C26" s="6">
        <f>COUNTIF('2023'!$AE:$AE,B26)</f>
        <v>3</v>
      </c>
      <c r="D26" s="7">
        <f t="shared" si="0"/>
        <v>9.2307692307692316E-3</v>
      </c>
      <c r="F26" s="14" t="s">
        <v>2665</v>
      </c>
    </row>
    <row r="27" spans="2:9" x14ac:dyDescent="0.25">
      <c r="B27" s="20" t="s">
        <v>114</v>
      </c>
      <c r="C27" s="38">
        <f>COUNTIF('2023'!$AE:$AE,B27)</f>
        <v>2</v>
      </c>
      <c r="D27" s="39">
        <f t="shared" si="0"/>
        <v>6.1538461538461538E-3</v>
      </c>
    </row>
    <row r="28" spans="2:9" x14ac:dyDescent="0.25">
      <c r="B28" s="5" t="s">
        <v>1006</v>
      </c>
      <c r="C28" s="6">
        <f>COUNTIF('2023'!$AE:$AE,B28)</f>
        <v>1</v>
      </c>
      <c r="D28" s="7">
        <f t="shared" si="0"/>
        <v>3.0769230769230769E-3</v>
      </c>
      <c r="F28" s="4" t="s">
        <v>2638</v>
      </c>
      <c r="G28" s="4" t="s">
        <v>2666</v>
      </c>
      <c r="H28" s="4" t="s">
        <v>31</v>
      </c>
      <c r="I28" s="4" t="s">
        <v>2661</v>
      </c>
    </row>
    <row r="29" spans="2:9" x14ac:dyDescent="0.25">
      <c r="B29" s="20" t="s">
        <v>2265</v>
      </c>
      <c r="C29" s="38">
        <f>COUNTIF('2023'!$AE:$AE,B29)</f>
        <v>1</v>
      </c>
      <c r="D29" s="39">
        <f t="shared" si="0"/>
        <v>3.0769230769230769E-3</v>
      </c>
      <c r="F29" s="19">
        <v>1</v>
      </c>
      <c r="G29" s="20" t="str">
        <f>INDEX($B$8:$B$44,MATCH(LARGE($C$8:$C$44,1),$C$8:$C$44,0))</f>
        <v>5.01.04</v>
      </c>
      <c r="H29" s="38">
        <f>LARGE($C$8:$C$44,1)</f>
        <v>39</v>
      </c>
      <c r="I29" s="39">
        <f t="shared" ref="I29:I38" si="1">H29/$C$45</f>
        <v>0.12</v>
      </c>
    </row>
    <row r="30" spans="2:9" x14ac:dyDescent="0.25">
      <c r="B30" s="5" t="s">
        <v>77</v>
      </c>
      <c r="C30" s="6">
        <f>COUNTIF('2023'!$AE:$AE,B30)</f>
        <v>3</v>
      </c>
      <c r="D30" s="7">
        <f t="shared" si="0"/>
        <v>9.2307692307692316E-3</v>
      </c>
      <c r="F30" s="55">
        <v>2</v>
      </c>
      <c r="G30" s="56" t="str">
        <f>INDEX($B$8:$B$44,MATCH(LARGE($C$8:$C$44,2),$C$8:$C$44,0))</f>
        <v>1.03.07</v>
      </c>
      <c r="H30" s="57">
        <f>LARGE($C$8:$C$44,2)</f>
        <v>30</v>
      </c>
      <c r="I30" s="58">
        <f t="shared" si="1"/>
        <v>9.2307692307692313E-2</v>
      </c>
    </row>
    <row r="31" spans="2:9" x14ac:dyDescent="0.25">
      <c r="B31" s="20" t="s">
        <v>70</v>
      </c>
      <c r="C31" s="38">
        <f>COUNTIF('2023'!$AE:$AE,B31)</f>
        <v>5</v>
      </c>
      <c r="D31" s="39">
        <f t="shared" si="0"/>
        <v>1.5384615384615385E-2</v>
      </c>
      <c r="F31" s="19">
        <v>3</v>
      </c>
      <c r="G31" s="20" t="str">
        <f>INDEX($B$8:$B$44,MATCH(LARGE($C$8:$C$44,3),$C$8:$C$44,0))</f>
        <v>1.03.07</v>
      </c>
      <c r="H31" s="38">
        <f>LARGE($C$8:$C$44,3)</f>
        <v>30</v>
      </c>
      <c r="I31" s="39">
        <f t="shared" si="1"/>
        <v>9.2307692307692313E-2</v>
      </c>
    </row>
    <row r="32" spans="2:9" x14ac:dyDescent="0.25">
      <c r="B32" s="5" t="s">
        <v>94</v>
      </c>
      <c r="C32" s="6">
        <f>COUNTIF('2023'!$AE:$AE,B32)</f>
        <v>10</v>
      </c>
      <c r="D32" s="7">
        <f t="shared" si="0"/>
        <v>3.0769230769230771E-2</v>
      </c>
      <c r="F32" s="55">
        <v>4</v>
      </c>
      <c r="G32" s="56" t="str">
        <f>INDEX($B$8:$B$44,MATCH(LARGE($C$8:$C$44,4),$C$8:$C$44,0))</f>
        <v>1.08.08</v>
      </c>
      <c r="H32" s="57">
        <f>LARGE($C$8:$C$44,4)</f>
        <v>20</v>
      </c>
      <c r="I32" s="58">
        <f t="shared" si="1"/>
        <v>6.1538461538461542E-2</v>
      </c>
    </row>
    <row r="33" spans="2:9" x14ac:dyDescent="0.25">
      <c r="B33" s="20" t="s">
        <v>260</v>
      </c>
      <c r="C33" s="38">
        <f>COUNTIF('2023'!$AE:$AE,B33)</f>
        <v>2</v>
      </c>
      <c r="D33" s="39">
        <f t="shared" si="0"/>
        <v>6.1538461538461538E-3</v>
      </c>
      <c r="F33" s="19">
        <v>5</v>
      </c>
      <c r="G33" s="20" t="str">
        <f>INDEX($B$8:$B$44,MATCH(LARGE($C$8:$C$44,5),$C$8:$C$44,0))</f>
        <v>1.03.04</v>
      </c>
      <c r="H33" s="38">
        <f>LARGE($C$8:$C$44,5)</f>
        <v>19</v>
      </c>
      <c r="I33" s="39">
        <f t="shared" si="1"/>
        <v>5.8461538461538461E-2</v>
      </c>
    </row>
    <row r="34" spans="2:9" x14ac:dyDescent="0.25">
      <c r="B34" s="5" t="s">
        <v>884</v>
      </c>
      <c r="C34" s="6">
        <f>COUNTIF('2023'!$AE:$AE,B34)</f>
        <v>3</v>
      </c>
      <c r="D34" s="7">
        <f t="shared" si="0"/>
        <v>9.2307692307692316E-3</v>
      </c>
      <c r="F34" s="55">
        <v>6</v>
      </c>
      <c r="G34" s="56" t="str">
        <f>INDEX($B$8:$B$44,MATCH(LARGE($C$8:$C$44,6),$C$8:$C$44,0))</f>
        <v>1.03.04</v>
      </c>
      <c r="H34" s="57">
        <f>LARGE($C$8:$C$44,6)</f>
        <v>19</v>
      </c>
      <c r="I34" s="58">
        <f t="shared" si="1"/>
        <v>5.8461538461538461E-2</v>
      </c>
    </row>
    <row r="35" spans="2:9" x14ac:dyDescent="0.25">
      <c r="B35" s="20" t="s">
        <v>228</v>
      </c>
      <c r="C35" s="38">
        <f>COUNTIF('2023'!$AE:$AE,B35)</f>
        <v>2</v>
      </c>
      <c r="D35" s="39">
        <f t="shared" si="0"/>
        <v>6.1538461538461538E-3</v>
      </c>
      <c r="F35" s="19">
        <v>7</v>
      </c>
      <c r="G35" s="20" t="str">
        <f>INDEX($B$8:$B$44,MATCH(LARGE($C$8:$C$44,7),$C$8:$C$44,0))</f>
        <v>1.08.05</v>
      </c>
      <c r="H35" s="38">
        <f>LARGE($C$8:$C$44,7)</f>
        <v>15</v>
      </c>
      <c r="I35" s="39">
        <f t="shared" si="1"/>
        <v>4.6153846153846156E-2</v>
      </c>
    </row>
    <row r="36" spans="2:9" x14ac:dyDescent="0.25">
      <c r="B36" s="5" t="s">
        <v>149</v>
      </c>
      <c r="C36" s="6">
        <f>COUNTIF('2023'!$AE:$AE,B36)</f>
        <v>8</v>
      </c>
      <c r="D36" s="7">
        <f t="shared" si="0"/>
        <v>2.4615384615384615E-2</v>
      </c>
      <c r="F36" s="55">
        <v>8</v>
      </c>
      <c r="G36" s="56" t="str">
        <f>INDEX($B$8:$B$44,MATCH(LARGE($C$8:$C$44,8),$C$8:$C$44,0))</f>
        <v>1.04.05</v>
      </c>
      <c r="H36" s="57">
        <f>LARGE($C$8:$C$44,8)</f>
        <v>14</v>
      </c>
      <c r="I36" s="58">
        <f t="shared" si="1"/>
        <v>4.3076923076923075E-2</v>
      </c>
    </row>
    <row r="37" spans="2:9" x14ac:dyDescent="0.25">
      <c r="B37" s="20" t="s">
        <v>137</v>
      </c>
      <c r="C37" s="38">
        <f>COUNTIF('2023'!$AE:$AE,B37)</f>
        <v>39</v>
      </c>
      <c r="D37" s="39">
        <f t="shared" si="0"/>
        <v>0.12</v>
      </c>
      <c r="F37" s="19">
        <v>9</v>
      </c>
      <c r="G37" s="20" t="str">
        <f>INDEX($B$8:$B$44,MATCH(LARGE($C$8:$C$44,9),$C$8:$C$44,0))</f>
        <v>1.04.03</v>
      </c>
      <c r="H37" s="38">
        <f>LARGE($C$8:$C$44,9)</f>
        <v>13</v>
      </c>
      <c r="I37" s="39">
        <f t="shared" si="1"/>
        <v>0.04</v>
      </c>
    </row>
    <row r="38" spans="2:9" x14ac:dyDescent="0.25">
      <c r="B38" s="5" t="s">
        <v>82</v>
      </c>
      <c r="C38" s="6">
        <f>COUNTIF('2023'!$AE:$AE,B38)</f>
        <v>19</v>
      </c>
      <c r="D38" s="7">
        <f t="shared" si="0"/>
        <v>5.8461538461538461E-2</v>
      </c>
      <c r="F38" s="55">
        <v>10</v>
      </c>
      <c r="G38" s="56" t="str">
        <f>INDEX($B$8:$B$44,MATCH(LARGE($C$8:$C$44,10),$C$8:$C$44,0))</f>
        <v>1.04.04</v>
      </c>
      <c r="H38" s="57">
        <f>LARGE($C$8:$C$44,10)</f>
        <v>12</v>
      </c>
      <c r="I38" s="58">
        <f t="shared" si="1"/>
        <v>3.6923076923076927E-2</v>
      </c>
    </row>
    <row r="39" spans="2:9" x14ac:dyDescent="0.25">
      <c r="B39" s="20" t="s">
        <v>1503</v>
      </c>
      <c r="C39" s="38">
        <f>COUNTIF('2023'!$AE:$AE,B39)</f>
        <v>3</v>
      </c>
      <c r="D39" s="39">
        <f t="shared" si="0"/>
        <v>9.2307692307692316E-3</v>
      </c>
    </row>
    <row r="40" spans="2:9" x14ac:dyDescent="0.25">
      <c r="B40" s="5" t="s">
        <v>2126</v>
      </c>
      <c r="C40" s="6">
        <f>COUNTIF('2023'!$AE:$AE,B40)</f>
        <v>1</v>
      </c>
      <c r="D40" s="7">
        <f t="shared" si="0"/>
        <v>3.0769230769230769E-3</v>
      </c>
    </row>
    <row r="41" spans="2:9" x14ac:dyDescent="0.25">
      <c r="B41" s="20" t="s">
        <v>150</v>
      </c>
      <c r="C41" s="38">
        <f>COUNTIF('2023'!$AE:$AE,B41)</f>
        <v>4</v>
      </c>
      <c r="D41" s="39">
        <f t="shared" si="0"/>
        <v>1.2307692307692308E-2</v>
      </c>
    </row>
    <row r="42" spans="2:9" x14ac:dyDescent="0.25">
      <c r="B42" s="5" t="s">
        <v>1428</v>
      </c>
      <c r="C42" s="6">
        <f>COUNTIF('2023'!$AE:$AE,B42)</f>
        <v>1</v>
      </c>
      <c r="D42" s="7">
        <f t="shared" si="0"/>
        <v>3.0769230769230769E-3</v>
      </c>
    </row>
    <row r="43" spans="2:9" x14ac:dyDescent="0.25">
      <c r="B43" s="20" t="s">
        <v>53</v>
      </c>
      <c r="C43" s="38">
        <f>COUNTIF('2023'!$AE:$AE,B43)</f>
        <v>3</v>
      </c>
      <c r="D43" s="39">
        <f t="shared" si="0"/>
        <v>9.2307692307692316E-3</v>
      </c>
    </row>
    <row r="44" spans="2:9" x14ac:dyDescent="0.25">
      <c r="B44" s="5" t="s">
        <v>64</v>
      </c>
      <c r="C44" s="6">
        <f>COUNTIF('2023'!$AE:$AE,B44)</f>
        <v>6</v>
      </c>
      <c r="D44" s="7">
        <f t="shared" si="0"/>
        <v>1.8461538461538463E-2</v>
      </c>
    </row>
    <row r="45" spans="2:9" x14ac:dyDescent="0.25">
      <c r="B45" s="40" t="s">
        <v>32</v>
      </c>
      <c r="C45" s="41">
        <f>SUM(C8:C44)</f>
        <v>325</v>
      </c>
      <c r="D45" s="42">
        <f>SUM(D8:D44)</f>
        <v>1.0000000000000002</v>
      </c>
    </row>
  </sheetData>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2023</vt:lpstr>
      <vt:lpstr>SQL</vt:lpstr>
      <vt:lpstr>Dashboard</vt:lpstr>
      <vt:lpstr>Clasificación en solicitudes</vt:lpstr>
      <vt:lpstr>Subpartidas objeto del gasto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2026-06-05T13:35:05Z</dcterms:created>
  <dcterms:modified xsi:type="dcterms:W3CDTF">2026-06-22T23:16:47Z</dcterms:modified>
</cp:coreProperties>
</file>